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4\"/>
    </mc:Choice>
  </mc:AlternateContent>
  <xr:revisionPtr revIDLastSave="0" documentId="8_{F404E125-BA9E-4BA2-9587-471E23A708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41" i="1" l="1"/>
  <c r="D541" i="1"/>
  <c r="E540" i="1"/>
  <c r="D540" i="1"/>
  <c r="F539" i="1"/>
  <c r="E539" i="1"/>
  <c r="D539" i="1"/>
  <c r="F538" i="1"/>
  <c r="E538" i="1"/>
  <c r="D538" i="1"/>
  <c r="F537" i="1"/>
  <c r="E537" i="1"/>
  <c r="D537" i="1"/>
  <c r="F536" i="1"/>
  <c r="E536" i="1"/>
  <c r="D536" i="1"/>
  <c r="F535" i="1"/>
  <c r="E535" i="1"/>
  <c r="D535" i="1"/>
  <c r="F534" i="1"/>
  <c r="E534" i="1"/>
  <c r="D534" i="1"/>
  <c r="F528" i="1"/>
  <c r="E528" i="1"/>
  <c r="D528" i="1"/>
  <c r="F527" i="1"/>
  <c r="E527" i="1"/>
  <c r="D527" i="1"/>
  <c r="F521" i="1"/>
  <c r="E521" i="1"/>
  <c r="D521" i="1"/>
  <c r="F520" i="1"/>
  <c r="E520" i="1"/>
  <c r="D520" i="1"/>
  <c r="F519" i="1"/>
  <c r="E519" i="1"/>
  <c r="D519" i="1"/>
  <c r="F518" i="1"/>
  <c r="E518" i="1"/>
  <c r="D518" i="1"/>
  <c r="F517" i="1"/>
  <c r="E517" i="1"/>
  <c r="D517" i="1"/>
  <c r="F512" i="1"/>
  <c r="E512" i="1"/>
  <c r="D512" i="1"/>
  <c r="F510" i="1"/>
  <c r="E510" i="1"/>
  <c r="D510" i="1"/>
  <c r="F507" i="1"/>
  <c r="E507" i="1"/>
  <c r="D507" i="1"/>
  <c r="F506" i="1"/>
  <c r="E506" i="1"/>
  <c r="D506" i="1"/>
  <c r="F502" i="1"/>
  <c r="E502" i="1"/>
  <c r="D502" i="1"/>
  <c r="F500" i="1"/>
  <c r="E500" i="1"/>
  <c r="D500" i="1"/>
  <c r="F497" i="1"/>
  <c r="E497" i="1"/>
  <c r="D497" i="1"/>
  <c r="F496" i="1"/>
  <c r="E496" i="1"/>
  <c r="D496" i="1"/>
  <c r="F491" i="1"/>
  <c r="E491" i="1"/>
  <c r="D491" i="1"/>
  <c r="F490" i="1"/>
  <c r="E490" i="1"/>
  <c r="D490" i="1"/>
  <c r="F489" i="1"/>
  <c r="E489" i="1"/>
  <c r="D489" i="1"/>
  <c r="F488" i="1"/>
  <c r="E488" i="1"/>
  <c r="D488" i="1"/>
  <c r="F487" i="1"/>
  <c r="E487" i="1"/>
  <c r="D487" i="1"/>
  <c r="F486" i="1"/>
  <c r="E486" i="1"/>
  <c r="D486" i="1"/>
  <c r="F482" i="1"/>
  <c r="E482" i="1"/>
  <c r="D482" i="1"/>
  <c r="F481" i="1"/>
  <c r="E481" i="1"/>
  <c r="D481" i="1"/>
  <c r="F477" i="1"/>
  <c r="E477" i="1"/>
  <c r="D477" i="1"/>
  <c r="F476" i="1"/>
  <c r="E476" i="1"/>
  <c r="D476" i="1"/>
  <c r="F472" i="1"/>
  <c r="E472" i="1"/>
  <c r="D472" i="1"/>
  <c r="F471" i="1"/>
  <c r="E471" i="1"/>
  <c r="D471" i="1"/>
  <c r="F466" i="1"/>
  <c r="E466" i="1"/>
  <c r="D466" i="1"/>
  <c r="F465" i="1"/>
  <c r="E465" i="1"/>
  <c r="D465" i="1"/>
  <c r="F464" i="1"/>
  <c r="D464" i="1"/>
  <c r="F460" i="1"/>
  <c r="E460" i="1"/>
  <c r="D460" i="1"/>
  <c r="F459" i="1"/>
  <c r="E459" i="1"/>
  <c r="D459" i="1"/>
  <c r="F458" i="1"/>
  <c r="E458" i="1"/>
  <c r="D458" i="1"/>
  <c r="F454" i="1"/>
  <c r="E454" i="1"/>
  <c r="D454" i="1"/>
  <c r="F453" i="1"/>
  <c r="E453" i="1"/>
  <c r="D453" i="1"/>
  <c r="F449" i="1"/>
  <c r="E449" i="1"/>
  <c r="D449" i="1"/>
  <c r="F448" i="1"/>
  <c r="E448" i="1"/>
  <c r="D448" i="1"/>
  <c r="F444" i="1"/>
  <c r="E444" i="1"/>
  <c r="D444" i="1"/>
  <c r="D442" i="1"/>
  <c r="F439" i="1"/>
  <c r="E439" i="1"/>
  <c r="D439" i="1"/>
  <c r="F438" i="1"/>
  <c r="E438" i="1"/>
  <c r="D438" i="1"/>
  <c r="F434" i="1"/>
  <c r="E434" i="1"/>
  <c r="D434" i="1"/>
  <c r="F433" i="1"/>
  <c r="E433" i="1"/>
  <c r="D433" i="1"/>
  <c r="F428" i="1"/>
  <c r="E428" i="1"/>
  <c r="D428" i="1"/>
  <c r="F427" i="1"/>
  <c r="E427" i="1"/>
  <c r="D427" i="1"/>
  <c r="F423" i="1"/>
  <c r="E423" i="1"/>
  <c r="D423" i="1"/>
  <c r="F422" i="1"/>
  <c r="E422" i="1"/>
  <c r="D422" i="1"/>
  <c r="F418" i="1"/>
  <c r="E418" i="1"/>
  <c r="D418" i="1"/>
  <c r="F417" i="1"/>
  <c r="E417" i="1"/>
  <c r="D417" i="1"/>
  <c r="F413" i="1"/>
  <c r="E413" i="1"/>
  <c r="D413" i="1"/>
  <c r="F412" i="1"/>
  <c r="E412" i="1"/>
  <c r="D412" i="1"/>
  <c r="F407" i="1"/>
  <c r="E407" i="1"/>
  <c r="D407" i="1"/>
  <c r="F406" i="1"/>
  <c r="E406" i="1"/>
  <c r="D406" i="1"/>
  <c r="F402" i="1"/>
  <c r="E402" i="1"/>
  <c r="D402" i="1"/>
  <c r="F401" i="1"/>
  <c r="E401" i="1"/>
  <c r="D401" i="1"/>
  <c r="F397" i="1"/>
  <c r="E397" i="1"/>
  <c r="D397" i="1"/>
  <c r="F396" i="1"/>
  <c r="E396" i="1"/>
  <c r="D396" i="1"/>
  <c r="F392" i="1"/>
  <c r="E392" i="1"/>
  <c r="D392" i="1"/>
  <c r="F391" i="1"/>
  <c r="E391" i="1"/>
  <c r="D391" i="1"/>
  <c r="F387" i="1"/>
  <c r="E387" i="1"/>
  <c r="D387" i="1"/>
  <c r="F386" i="1"/>
  <c r="E386" i="1"/>
  <c r="D386" i="1"/>
  <c r="E380" i="1"/>
  <c r="D380" i="1"/>
  <c r="E379" i="1"/>
  <c r="D379" i="1"/>
  <c r="F378" i="1"/>
  <c r="E378" i="1"/>
  <c r="D378" i="1"/>
  <c r="F377" i="1"/>
  <c r="E377" i="1"/>
  <c r="D377" i="1"/>
  <c r="F376" i="1"/>
  <c r="E376" i="1"/>
  <c r="D376" i="1"/>
  <c r="F372" i="1"/>
  <c r="E372" i="1"/>
  <c r="D372" i="1"/>
  <c r="F371" i="1"/>
  <c r="E371" i="1"/>
  <c r="D371" i="1"/>
  <c r="F365" i="1"/>
  <c r="E365" i="1"/>
  <c r="D365" i="1"/>
  <c r="F363" i="1"/>
  <c r="E363" i="1"/>
  <c r="D363" i="1"/>
  <c r="F360" i="1"/>
  <c r="E360" i="1"/>
  <c r="D360" i="1"/>
  <c r="F359" i="1"/>
  <c r="E359" i="1"/>
  <c r="D359" i="1"/>
  <c r="F355" i="1"/>
  <c r="E355" i="1"/>
  <c r="D355" i="1"/>
  <c r="F354" i="1"/>
  <c r="E354" i="1"/>
  <c r="D354" i="1"/>
  <c r="F350" i="1"/>
  <c r="E350" i="1"/>
  <c r="D350" i="1"/>
  <c r="F349" i="1"/>
  <c r="E349" i="1"/>
  <c r="D349" i="1"/>
  <c r="F344" i="1"/>
  <c r="E344" i="1"/>
  <c r="D344" i="1"/>
  <c r="F343" i="1"/>
  <c r="E343" i="1"/>
  <c r="D343" i="1"/>
  <c r="E338" i="1"/>
  <c r="D338" i="1"/>
  <c r="F337" i="1"/>
  <c r="F379" i="1" s="1"/>
  <c r="E337" i="1"/>
  <c r="D337" i="1"/>
  <c r="F330" i="1"/>
  <c r="E330" i="1"/>
  <c r="D330" i="1"/>
  <c r="F329" i="1"/>
  <c r="E329" i="1"/>
  <c r="D329" i="1"/>
  <c r="F325" i="1"/>
  <c r="E325" i="1"/>
  <c r="D325" i="1"/>
  <c r="F324" i="1"/>
  <c r="E324" i="1"/>
  <c r="D324" i="1"/>
  <c r="F318" i="1"/>
  <c r="E318" i="1"/>
  <c r="D318" i="1"/>
  <c r="F317" i="1"/>
  <c r="E317" i="1"/>
  <c r="D317" i="1"/>
  <c r="F316" i="1"/>
  <c r="E316" i="1"/>
  <c r="D316" i="1"/>
  <c r="F315" i="1"/>
  <c r="E315" i="1"/>
  <c r="D315" i="1"/>
  <c r="F314" i="1"/>
  <c r="E314" i="1"/>
  <c r="D314" i="1"/>
  <c r="F310" i="1"/>
  <c r="E310" i="1"/>
  <c r="D310" i="1"/>
  <c r="F309" i="1"/>
  <c r="E309" i="1"/>
  <c r="D309" i="1"/>
  <c r="F305" i="1"/>
  <c r="E305" i="1"/>
  <c r="D305" i="1"/>
  <c r="F304" i="1"/>
  <c r="E304" i="1"/>
  <c r="D304" i="1"/>
  <c r="F300" i="1"/>
  <c r="E300" i="1"/>
  <c r="D300" i="1"/>
  <c r="F299" i="1"/>
  <c r="E299" i="1"/>
  <c r="D299" i="1"/>
  <c r="F298" i="1"/>
  <c r="E298" i="1"/>
  <c r="D298" i="1"/>
  <c r="F292" i="1"/>
  <c r="E292" i="1"/>
  <c r="D292" i="1"/>
  <c r="F291" i="1"/>
  <c r="E291" i="1"/>
  <c r="D291" i="1"/>
  <c r="E285" i="1"/>
  <c r="D285" i="1"/>
  <c r="F284" i="1"/>
  <c r="E284" i="1"/>
  <c r="D284" i="1"/>
  <c r="F283" i="1"/>
  <c r="E283" i="1"/>
  <c r="D283" i="1"/>
  <c r="F282" i="1"/>
  <c r="E282" i="1"/>
  <c r="D282" i="1"/>
  <c r="F281" i="1"/>
  <c r="E281" i="1"/>
  <c r="D281" i="1"/>
  <c r="F277" i="1"/>
  <c r="E277" i="1"/>
  <c r="D277" i="1"/>
  <c r="F276" i="1"/>
  <c r="E276" i="1"/>
  <c r="D276" i="1"/>
  <c r="E271" i="1"/>
  <c r="D271" i="1"/>
  <c r="F270" i="1"/>
  <c r="F271" i="1" s="1"/>
  <c r="F285" i="1" s="1"/>
  <c r="E270" i="1"/>
  <c r="D270" i="1"/>
  <c r="F265" i="1"/>
  <c r="E265" i="1"/>
  <c r="D265" i="1"/>
  <c r="F264" i="1"/>
  <c r="E264" i="1"/>
  <c r="D264" i="1"/>
  <c r="F263" i="1"/>
  <c r="E263" i="1"/>
  <c r="D263" i="1"/>
  <c r="F262" i="1"/>
  <c r="E262" i="1"/>
  <c r="D262" i="1"/>
  <c r="F261" i="1"/>
  <c r="E261" i="1"/>
  <c r="D261" i="1"/>
  <c r="F255" i="1"/>
  <c r="E255" i="1"/>
  <c r="D255" i="1"/>
  <c r="F254" i="1"/>
  <c r="E254" i="1"/>
  <c r="D254" i="1"/>
  <c r="F253" i="1"/>
  <c r="E253" i="1"/>
  <c r="D253" i="1"/>
  <c r="F248" i="1"/>
  <c r="E248" i="1"/>
  <c r="D248" i="1"/>
  <c r="F247" i="1"/>
  <c r="E247" i="1"/>
  <c r="D247" i="1"/>
  <c r="F246" i="1"/>
  <c r="E246" i="1"/>
  <c r="D246" i="1"/>
  <c r="F241" i="1"/>
  <c r="E241" i="1"/>
  <c r="D241" i="1"/>
  <c r="F240" i="1"/>
  <c r="E240" i="1"/>
  <c r="D240" i="1"/>
  <c r="F236" i="1"/>
  <c r="E236" i="1"/>
  <c r="D236" i="1"/>
  <c r="F235" i="1"/>
  <c r="E235" i="1"/>
  <c r="D235" i="1"/>
  <c r="F231" i="1"/>
  <c r="E231" i="1"/>
  <c r="D231" i="1"/>
  <c r="F230" i="1"/>
  <c r="E230" i="1"/>
  <c r="D230" i="1"/>
  <c r="F226" i="1"/>
  <c r="E226" i="1"/>
  <c r="D226" i="1"/>
  <c r="F225" i="1"/>
  <c r="E225" i="1"/>
  <c r="D225" i="1"/>
  <c r="F221" i="1"/>
  <c r="E221" i="1"/>
  <c r="D221" i="1"/>
  <c r="F220" i="1"/>
  <c r="E220" i="1"/>
  <c r="D220" i="1"/>
  <c r="F214" i="1"/>
  <c r="E214" i="1"/>
  <c r="D214" i="1"/>
  <c r="F213" i="1"/>
  <c r="E213" i="1"/>
  <c r="D213" i="1"/>
  <c r="F212" i="1"/>
  <c r="E212" i="1"/>
  <c r="D212" i="1"/>
  <c r="F211" i="1"/>
  <c r="E211" i="1"/>
  <c r="D211" i="1"/>
  <c r="F210" i="1"/>
  <c r="E210" i="1"/>
  <c r="D210" i="1"/>
  <c r="F205" i="1"/>
  <c r="E205" i="1"/>
  <c r="D205" i="1"/>
  <c r="F204" i="1"/>
  <c r="E204" i="1"/>
  <c r="D204" i="1"/>
  <c r="F200" i="1"/>
  <c r="E200" i="1"/>
  <c r="D200" i="1"/>
  <c r="F199" i="1"/>
  <c r="E199" i="1"/>
  <c r="D199" i="1"/>
  <c r="F194" i="1"/>
  <c r="E194" i="1"/>
  <c r="D194" i="1"/>
  <c r="F193" i="1"/>
  <c r="E193" i="1"/>
  <c r="D193" i="1"/>
  <c r="F187" i="1"/>
  <c r="E187" i="1"/>
  <c r="D187" i="1"/>
  <c r="F186" i="1"/>
  <c r="E186" i="1"/>
  <c r="D186" i="1"/>
  <c r="F185" i="1"/>
  <c r="E185" i="1"/>
  <c r="D185" i="1"/>
  <c r="F179" i="1"/>
  <c r="E179" i="1"/>
  <c r="D179" i="1"/>
  <c r="F178" i="1"/>
  <c r="E178" i="1"/>
  <c r="D178" i="1"/>
  <c r="F174" i="1"/>
  <c r="E174" i="1"/>
  <c r="D174" i="1"/>
  <c r="F173" i="1"/>
  <c r="E173" i="1"/>
  <c r="D173" i="1"/>
  <c r="F168" i="1"/>
  <c r="E168" i="1"/>
  <c r="D168" i="1"/>
  <c r="F167" i="1"/>
  <c r="E167" i="1"/>
  <c r="D167" i="1"/>
  <c r="F166" i="1"/>
  <c r="E166" i="1"/>
  <c r="D166" i="1"/>
  <c r="F165" i="1"/>
  <c r="E165" i="1"/>
  <c r="D165" i="1"/>
  <c r="F164" i="1"/>
  <c r="E164" i="1"/>
  <c r="D164" i="1"/>
  <c r="F160" i="1"/>
  <c r="E160" i="1"/>
  <c r="D160" i="1"/>
  <c r="F159" i="1"/>
  <c r="E159" i="1"/>
  <c r="D159" i="1"/>
  <c r="F154" i="1"/>
  <c r="E154" i="1"/>
  <c r="D154" i="1"/>
  <c r="F153" i="1"/>
  <c r="E153" i="1"/>
  <c r="D153" i="1"/>
  <c r="F149" i="1"/>
  <c r="E149" i="1"/>
  <c r="D149" i="1"/>
  <c r="F148" i="1"/>
  <c r="E148" i="1"/>
  <c r="D148" i="1"/>
  <c r="F144" i="1"/>
  <c r="E144" i="1"/>
  <c r="D144" i="1"/>
  <c r="F143" i="1"/>
  <c r="E143" i="1"/>
  <c r="D143" i="1"/>
  <c r="F139" i="1"/>
  <c r="E139" i="1"/>
  <c r="D139" i="1"/>
  <c r="F138" i="1"/>
  <c r="E138" i="1"/>
  <c r="D138" i="1"/>
  <c r="F134" i="1"/>
  <c r="E134" i="1"/>
  <c r="D134" i="1"/>
  <c r="F133" i="1"/>
  <c r="E133" i="1"/>
  <c r="D133" i="1"/>
  <c r="F132" i="1"/>
  <c r="E132" i="1"/>
  <c r="D132" i="1"/>
  <c r="F128" i="1"/>
  <c r="E128" i="1"/>
  <c r="D128" i="1"/>
  <c r="F127" i="1"/>
  <c r="E127" i="1"/>
  <c r="D127" i="1"/>
  <c r="F122" i="1"/>
  <c r="E122" i="1"/>
  <c r="D122" i="1"/>
  <c r="F121" i="1"/>
  <c r="E121" i="1"/>
  <c r="D121" i="1"/>
  <c r="F120" i="1"/>
  <c r="E120" i="1"/>
  <c r="D120" i="1"/>
  <c r="F119" i="1"/>
  <c r="E119" i="1"/>
  <c r="D119" i="1"/>
  <c r="F118" i="1"/>
  <c r="E118" i="1"/>
  <c r="D118" i="1"/>
  <c r="F113" i="1"/>
  <c r="E113" i="1"/>
  <c r="D113" i="1"/>
  <c r="F107" i="1"/>
  <c r="E107" i="1"/>
  <c r="D107" i="1"/>
  <c r="F106" i="1"/>
  <c r="E106" i="1"/>
  <c r="D106" i="1"/>
  <c r="F105" i="1"/>
  <c r="E105" i="1"/>
  <c r="D105" i="1"/>
  <c r="F104" i="1"/>
  <c r="E104" i="1"/>
  <c r="D104" i="1"/>
  <c r="F103" i="1"/>
  <c r="E103" i="1"/>
  <c r="D103" i="1"/>
  <c r="F98" i="1"/>
  <c r="E98" i="1"/>
  <c r="D98" i="1"/>
  <c r="F97" i="1"/>
  <c r="E97" i="1"/>
  <c r="D97" i="1"/>
  <c r="F93" i="1"/>
  <c r="E93" i="1"/>
  <c r="D93" i="1"/>
  <c r="F92" i="1"/>
  <c r="E92" i="1"/>
  <c r="D92" i="1"/>
  <c r="F87" i="1"/>
  <c r="E87" i="1"/>
  <c r="D87" i="1"/>
  <c r="F86" i="1"/>
  <c r="E86" i="1"/>
  <c r="D86" i="1"/>
  <c r="F81" i="1"/>
  <c r="E81" i="1"/>
  <c r="D81" i="1"/>
  <c r="F80" i="1"/>
  <c r="E80" i="1"/>
  <c r="D80" i="1"/>
  <c r="F79" i="1"/>
  <c r="E79" i="1"/>
  <c r="D79" i="1"/>
  <c r="F78" i="1"/>
  <c r="E78" i="1"/>
  <c r="D78" i="1"/>
  <c r="F77" i="1"/>
  <c r="E77" i="1"/>
  <c r="D77" i="1"/>
  <c r="F76" i="1"/>
  <c r="E76" i="1"/>
  <c r="D76" i="1"/>
  <c r="F72" i="1"/>
  <c r="E72" i="1"/>
  <c r="D72" i="1"/>
  <c r="F71" i="1"/>
  <c r="E71" i="1"/>
  <c r="D71" i="1"/>
  <c r="F70" i="1"/>
  <c r="E70" i="1"/>
  <c r="D70" i="1"/>
  <c r="F66" i="1"/>
  <c r="E66" i="1"/>
  <c r="D66" i="1"/>
  <c r="F65" i="1"/>
  <c r="E65" i="1"/>
  <c r="D65" i="1"/>
  <c r="D64" i="1"/>
  <c r="F60" i="1"/>
  <c r="E60" i="1"/>
  <c r="D60" i="1"/>
  <c r="F59" i="1"/>
  <c r="E59" i="1"/>
  <c r="D59" i="1"/>
  <c r="F54" i="1"/>
  <c r="E54" i="1"/>
  <c r="D54" i="1"/>
  <c r="F53" i="1"/>
  <c r="E53" i="1"/>
  <c r="D53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0" i="1"/>
  <c r="E40" i="1"/>
  <c r="D40" i="1"/>
  <c r="F39" i="1"/>
  <c r="E39" i="1"/>
  <c r="D39" i="1"/>
  <c r="F35" i="1"/>
  <c r="E35" i="1"/>
  <c r="D35" i="1"/>
  <c r="F34" i="1"/>
  <c r="E34" i="1"/>
  <c r="D34" i="1"/>
  <c r="F30" i="1"/>
  <c r="E30" i="1"/>
  <c r="D30" i="1"/>
  <c r="F29" i="1"/>
  <c r="E29" i="1"/>
  <c r="D29" i="1"/>
  <c r="F25" i="1"/>
  <c r="E25" i="1"/>
  <c r="D25" i="1"/>
  <c r="F23" i="1"/>
  <c r="E23" i="1"/>
  <c r="D23" i="1"/>
  <c r="F20" i="1"/>
  <c r="E20" i="1"/>
  <c r="D20" i="1"/>
  <c r="F19" i="1"/>
  <c r="E19" i="1"/>
  <c r="D19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E9" i="1"/>
  <c r="D9" i="1"/>
  <c r="F338" i="1" l="1"/>
  <c r="F380" i="1" s="1"/>
  <c r="F541" i="1" s="1"/>
  <c r="F540" i="1"/>
</calcChain>
</file>

<file path=xl/sharedStrings.xml><?xml version="1.0" encoding="utf-8"?>
<sst xmlns="http://schemas.openxmlformats.org/spreadsheetml/2006/main" count="2512" uniqueCount="516">
  <si>
    <t>Číslo žádosti</t>
  </si>
  <si>
    <t>Název projektu</t>
  </si>
  <si>
    <t>Celkové náklady</t>
  </si>
  <si>
    <t xml:space="preserve">Požadavek na dotaci </t>
  </si>
  <si>
    <t>Návrh dotace</t>
  </si>
  <si>
    <t>Bodové hodnocení kraje</t>
  </si>
  <si>
    <t>Body Komise MV</t>
  </si>
  <si>
    <t>Přítomno</t>
  </si>
  <si>
    <t>Pro</t>
  </si>
  <si>
    <t>Proti</t>
  </si>
  <si>
    <t>Zdržel se</t>
  </si>
  <si>
    <t>Obec Praha</t>
  </si>
  <si>
    <t>MV-PK2-2024-00112</t>
  </si>
  <si>
    <t>MČ Praha 9 - Asistent prevence kriminality - 2024</t>
  </si>
  <si>
    <t/>
  </si>
  <si>
    <t>MV-PK2-2024-00117</t>
  </si>
  <si>
    <t>Městská část Praha 9 – Kybernetická bezpečnost - 2024</t>
  </si>
  <si>
    <t>MV-PK1-2024-00017</t>
  </si>
  <si>
    <t>Městská část Praha 9 – Osvětlení rizikových míst - 2024</t>
  </si>
  <si>
    <t>INVESTICE celkem</t>
  </si>
  <si>
    <t>NEINVESTICE celkem</t>
  </si>
  <si>
    <t>Obec Praha celkem</t>
  </si>
  <si>
    <t>Kraj Jihočeský</t>
  </si>
  <si>
    <t>Obec České Budějovice</t>
  </si>
  <si>
    <t>MV-PK2-2024-00068</t>
  </si>
  <si>
    <t>„České Budějovice - Asistent  prevence kriminality – 2024“</t>
  </si>
  <si>
    <t>Obec České Budějovice celkem</t>
  </si>
  <si>
    <t>Obec Český Krumlov</t>
  </si>
  <si>
    <t>MV-PK1-2024-00013</t>
  </si>
  <si>
    <t>Český Krumlov - rekonstrukce oplocení víceúčelového hřiště Lipová - 2024</t>
  </si>
  <si>
    <t>Obec Český Krumlov celkem</t>
  </si>
  <si>
    <t>Obec Strakonice</t>
  </si>
  <si>
    <t>MV-PK2-2024-00012</t>
  </si>
  <si>
    <t>Strakonice - Asistent prevence kriminality 2024</t>
  </si>
  <si>
    <t>Obec Strakonice celkem</t>
  </si>
  <si>
    <t>Obec Tábor</t>
  </si>
  <si>
    <t>MV-PK2-2024-00008</t>
  </si>
  <si>
    <t>"Tábor - Asistent prevence kriminality - 2024"</t>
  </si>
  <si>
    <t>Obec Tábor celkem</t>
  </si>
  <si>
    <t>Obec Vimperk</t>
  </si>
  <si>
    <t>MV-PK2-2024-00116</t>
  </si>
  <si>
    <t>Vimperk - asistent prevence kriminality - 2024</t>
  </si>
  <si>
    <t>Obec Vimperk celkem</t>
  </si>
  <si>
    <t>Obec Volary</t>
  </si>
  <si>
    <t>MV-PK2-2024-00120</t>
  </si>
  <si>
    <t>Volary - asistent prevence kriminality 2024</t>
  </si>
  <si>
    <t>Obec Volary celkem</t>
  </si>
  <si>
    <t>Kraj Jihočeský celkem</t>
  </si>
  <si>
    <t>Kraj Jihomoravský</t>
  </si>
  <si>
    <t>Obec Břeclav</t>
  </si>
  <si>
    <t>MV-PK2-2024-00004</t>
  </si>
  <si>
    <t>Břeclav - Forenzní identifikační značení - 2024</t>
  </si>
  <si>
    <t>Obec Břeclav celkem</t>
  </si>
  <si>
    <t>Obec Hodonín</t>
  </si>
  <si>
    <t>MV-PK2-2024-00075</t>
  </si>
  <si>
    <t>Hodonín - Asistenti prevence kriminality - 2024</t>
  </si>
  <si>
    <t>MV-PK2-2024-00076</t>
  </si>
  <si>
    <t>Hodonín - Domovník-preventista - 2024</t>
  </si>
  <si>
    <t>Obec Hodonín celkem</t>
  </si>
  <si>
    <t>Obec Mikulov</t>
  </si>
  <si>
    <t>MV-PK2-2024-00011</t>
  </si>
  <si>
    <t>Mikulov - audio detektory střelby, panických výkřiků a tříštění skla 2024</t>
  </si>
  <si>
    <t>MV-PK1-2024-00003</t>
  </si>
  <si>
    <t>Mikulov - systematizace serverů a sw pro bezpečnostní a analytické soubory 2024</t>
  </si>
  <si>
    <t>Obec Mikulov celkem</t>
  </si>
  <si>
    <t>Obec Veselí nad Moravou</t>
  </si>
  <si>
    <t>MV-PK1-2024-00010</t>
  </si>
  <si>
    <t>"Veselí nad Moravou - Software pro bezpečnostní a preventivní účely - 2024"</t>
  </si>
  <si>
    <t>MV-PK2-2024-00031</t>
  </si>
  <si>
    <t>Veselí nad Moravou-domovník preventista-2024</t>
  </si>
  <si>
    <t>Obec Veselí nad Moravou celkem</t>
  </si>
  <si>
    <t>Obec Znojmo</t>
  </si>
  <si>
    <t>MV-PK2-2024-00047</t>
  </si>
  <si>
    <t>Znojmo-APK-2024</t>
  </si>
  <si>
    <t>MV-PK1-2024-00002</t>
  </si>
  <si>
    <t>Znojmo-Rozšíření IS MP Manager-2024</t>
  </si>
  <si>
    <t>Obec Znojmo celkem</t>
  </si>
  <si>
    <t>Kraj Jihomoravský celkem</t>
  </si>
  <si>
    <t>Kraj Karlovarský</t>
  </si>
  <si>
    <t>Obec Cheb</t>
  </si>
  <si>
    <t>MV-PK2-2024-00071</t>
  </si>
  <si>
    <t>Cheb - Nasazení SED detektorů výstřelů, výkřiků, tříštění skla a sprejů.</t>
  </si>
  <si>
    <t>Obec Cheb celkem</t>
  </si>
  <si>
    <t>Obec Karlovy Vary</t>
  </si>
  <si>
    <t>MV-PK2-2024-00017</t>
  </si>
  <si>
    <t>Karlovy Vary - asistent prevence kriminality - 2024</t>
  </si>
  <si>
    <t>MV-PK2-2024-00018</t>
  </si>
  <si>
    <t>Karlovy Vary - detekce rizikových faktorů SED 2024</t>
  </si>
  <si>
    <t>Obec Karlovy Vary celkem</t>
  </si>
  <si>
    <t>Obec Kraslice</t>
  </si>
  <si>
    <t>MV-PK2-2024-00089</t>
  </si>
  <si>
    <t>Kraslice-Asistent prevence kriminality-2024</t>
  </si>
  <si>
    <t>Obec Kraslice celkem</t>
  </si>
  <si>
    <t>Obec Rotava</t>
  </si>
  <si>
    <t>MV-PK2-2024-00060</t>
  </si>
  <si>
    <t>Rotava-Asistent prevence kriminality-2024</t>
  </si>
  <si>
    <t>MV-PK2-2024-00059</t>
  </si>
  <si>
    <t>Rotava-Domovník preventista-2024</t>
  </si>
  <si>
    <t>Obec Rotava celkem</t>
  </si>
  <si>
    <t>Kraj Karlovarský celkem</t>
  </si>
  <si>
    <t>Kraj Královéhradecký</t>
  </si>
  <si>
    <t>Obec Dvůr Králové nad Labem</t>
  </si>
  <si>
    <t>MV-PK2-2024-00093</t>
  </si>
  <si>
    <t>Dvůr Králové nad Labem - Forenzní značení 2024</t>
  </si>
  <si>
    <t>Obec Dvůr Králové nad Labem celkem</t>
  </si>
  <si>
    <t>Obec Hradec Králové</t>
  </si>
  <si>
    <t>MV-PK2-2024-00102</t>
  </si>
  <si>
    <t>Hradec Králové - Asistent prevence kriminality - 2024</t>
  </si>
  <si>
    <t>MV-PK2-2024-00101</t>
  </si>
  <si>
    <t>Hradec Králové - Domovník - preventista - 2024</t>
  </si>
  <si>
    <t>Obec Hradec Králové celkem</t>
  </si>
  <si>
    <t>Kraj Královéhradecký celkem</t>
  </si>
  <si>
    <t>Kraj Liberecký</t>
  </si>
  <si>
    <t>Obec Česká Lípa</t>
  </si>
  <si>
    <t>MV-PK2-2024-00016</t>
  </si>
  <si>
    <t>Česká Lípa - Asistent prevence kriminality 2024</t>
  </si>
  <si>
    <t>Obec Česká Lípa celkem</t>
  </si>
  <si>
    <t>Obec Hrádek nad Nisou</t>
  </si>
  <si>
    <t>MV-PK2-2024-00108</t>
  </si>
  <si>
    <t>Hrádek nad Nisou - Domovník - preventista - 2024</t>
  </si>
  <si>
    <t>MV-PK1-2024-00012</t>
  </si>
  <si>
    <t>Hrádek nad Nisou - Sportovní hřiště u ZŠ Lidická - 2024</t>
  </si>
  <si>
    <t>Obec Hrádek nad Nisou celkem</t>
  </si>
  <si>
    <t>Obec Jablonec nad Nisou</t>
  </si>
  <si>
    <t>MV-PK2-2024-00083</t>
  </si>
  <si>
    <t>Jablonec nad Nisou - Asistent prevence kriminality - 2024</t>
  </si>
  <si>
    <t>Obec Jablonec nad Nisou celkem</t>
  </si>
  <si>
    <t>Obec Jablonné v Podještědí</t>
  </si>
  <si>
    <t>MV-PK2-2024-00103</t>
  </si>
  <si>
    <t>Jablonné v Podještědí - Asistent prevence kriminality - 2024</t>
  </si>
  <si>
    <t>Obec Jablonné v Podještědí celkem</t>
  </si>
  <si>
    <t>Obec Nové Město pod Smrkem</t>
  </si>
  <si>
    <t>MV-PK2-2024-00121</t>
  </si>
  <si>
    <t>Nové Město pod Smrkem - Asistenti prevence kriminality - 2024</t>
  </si>
  <si>
    <t>Obec Nové Město pod Smrkem celkem</t>
  </si>
  <si>
    <t>Obec Smržovka</t>
  </si>
  <si>
    <t>MV-PK2-2024-00104</t>
  </si>
  <si>
    <t>Smržovka – asistent prevence kriminality 2024</t>
  </si>
  <si>
    <t>Obec Smržovka celkem</t>
  </si>
  <si>
    <t>Obec Tanvald</t>
  </si>
  <si>
    <t>MV-PK2-2024-00052</t>
  </si>
  <si>
    <t>Tanvald - Asistent prevence kriminality - 2024</t>
  </si>
  <si>
    <t>MV-PK2-2024-00051</t>
  </si>
  <si>
    <t>Tanvald - Preventivní prázdninové programy v Majáku - 2024</t>
  </si>
  <si>
    <t>Obec Tanvald celkem</t>
  </si>
  <si>
    <t>Obec Velké Hamry</t>
  </si>
  <si>
    <t>MV-PK2-2024-00097</t>
  </si>
  <si>
    <t>Velké Hamry -Výchovně preventivní letní dětský tábor - 2024</t>
  </si>
  <si>
    <t>Obec Velké Hamry celkem</t>
  </si>
  <si>
    <t>Kraj Liberecký celkem</t>
  </si>
  <si>
    <t>Kraj Moravskoslezský</t>
  </si>
  <si>
    <t>Obec Bruntál</t>
  </si>
  <si>
    <t>MV-PK2-2024-00115</t>
  </si>
  <si>
    <t>Bruntál - Forenzní identifikační značení syntetickou DNA - 2024</t>
  </si>
  <si>
    <t>Obec Bruntál celkem</t>
  </si>
  <si>
    <t>Obec Český Těšín</t>
  </si>
  <si>
    <t>MV-PK2-2024-00111</t>
  </si>
  <si>
    <t>Český Těšín - Sociálně psychologický výcvik pro rodiče s dětmi 2024</t>
  </si>
  <si>
    <t>Obec Český Těšín celkem</t>
  </si>
  <si>
    <t>Obec Frenštát pod Radhoštěm</t>
  </si>
  <si>
    <t>MV-PK2-2024-00114</t>
  </si>
  <si>
    <t>Frenštát p. R. – asistent prevence kriminality – 2024</t>
  </si>
  <si>
    <t>MV-PK2-2024-00113</t>
  </si>
  <si>
    <t>Frenštát p. R. - bezpečné chování v online prostředí - 2024</t>
  </si>
  <si>
    <t>MV-PK1-2024-00015</t>
  </si>
  <si>
    <t>Frenštát p. R. – osvětlení pozemku města s problémovou lokalitou Na Nivách – 2024</t>
  </si>
  <si>
    <t>MV-PK1-2024-00016</t>
  </si>
  <si>
    <t>Frenštát p. R. - rozšíření softwaru MKDS - 2024</t>
  </si>
  <si>
    <t>Obec Frenštát pod Radhoštěm celkem</t>
  </si>
  <si>
    <t>Obec Havířov</t>
  </si>
  <si>
    <t>MV-PK2-2024-00058</t>
  </si>
  <si>
    <t>Havířov - Efektivní práce s ohroženými dětmi a jejich rodinami - Prohlubování multidisciplinární spolupráce v rámci SVI - 2024</t>
  </si>
  <si>
    <t>MV-PK2-2024-00077</t>
  </si>
  <si>
    <t>Havířov - Práce s ohroženými dětmi v prostředí mateřských škol - 2024</t>
  </si>
  <si>
    <t>MV-PK2-2024-00055</t>
  </si>
  <si>
    <t>Havířov - Sociálně psychologický výcvik pro rodiče s dětmi - 2024</t>
  </si>
  <si>
    <t>Obec Havířov celkem</t>
  </si>
  <si>
    <t>Obec Krnov</t>
  </si>
  <si>
    <t>MV-PK2-2024-00056</t>
  </si>
  <si>
    <t>Krnov - Forenzní značení jízdních kol a kompenzačních pomůcek - 2024</t>
  </si>
  <si>
    <t>MV-PK2-2024-00054</t>
  </si>
  <si>
    <t>Krnov - Vzdělávání aktérů prevence kriminality - 2024</t>
  </si>
  <si>
    <t>Obec Krnov celkem</t>
  </si>
  <si>
    <t>Obec Osoblaha</t>
  </si>
  <si>
    <t>MV-PK2-2024-00014</t>
  </si>
  <si>
    <t>Osoblaha - Asistenti prevence kriminality - 2024</t>
  </si>
  <si>
    <t>Obec Osoblaha celkem</t>
  </si>
  <si>
    <t>Obec Ostrava</t>
  </si>
  <si>
    <t>MV-PK2-2024-00088</t>
  </si>
  <si>
    <t>Ostrava – Senior posel prevence – 2024</t>
  </si>
  <si>
    <t>MV-PK2-2024-00087</t>
  </si>
  <si>
    <t>Ostrava – Značení syntetickou DNA – 2024</t>
  </si>
  <si>
    <t>Obec Ostrava celkem</t>
  </si>
  <si>
    <t>Kraj Moravskoslezský celkem</t>
  </si>
  <si>
    <t>Kraj Olomoucký</t>
  </si>
  <si>
    <t>Olomoucký kraj</t>
  </si>
  <si>
    <t>MV-PK2-2024-00067</t>
  </si>
  <si>
    <t>Olomoucký kraj - Osvětová kampaň Prokoukl to! A ty? - 2024</t>
  </si>
  <si>
    <t>MV-PK2-2024-00066</t>
  </si>
  <si>
    <t>Olomoucký kraj - Podpora prevence kriminality v kraji - 2024</t>
  </si>
  <si>
    <t>Obec Olomoucký celkem</t>
  </si>
  <si>
    <t>Obec Hanušovice</t>
  </si>
  <si>
    <t>MV-PK2-2024-00109</t>
  </si>
  <si>
    <t>Hanušovice - Asistenti prevence kriminality - 2024</t>
  </si>
  <si>
    <t>Obec Hanušovice celkem</t>
  </si>
  <si>
    <t>Obec Hranice</t>
  </si>
  <si>
    <t>MV-PK2-2024-00038</t>
  </si>
  <si>
    <t>Hranice - asistenti prevence kriminality - 2024</t>
  </si>
  <si>
    <t>Obec Hranice celkem</t>
  </si>
  <si>
    <t>Obec Lipník nad Bečvou</t>
  </si>
  <si>
    <t>MV-PK2-2024-00002</t>
  </si>
  <si>
    <t>Lipník nad Bečvou - Asistent prevence kriminality 2024</t>
  </si>
  <si>
    <t>Obec Lipník nad Bečvou celkem</t>
  </si>
  <si>
    <t>Obec Olomouc</t>
  </si>
  <si>
    <t>MV-PK2-2024-00057</t>
  </si>
  <si>
    <t>Olomouc – Profesionální řešení případů Online poradny centra PRVOK - 2024</t>
  </si>
  <si>
    <t>Obec Olomouc celkem</t>
  </si>
  <si>
    <t>Obec Prostějov</t>
  </si>
  <si>
    <t>MV-PK2-2024-00019</t>
  </si>
  <si>
    <t>Prostějov - Forenzní značení jízdních kol a invalidních vozíků syntetickou DNA - VIII. etapa - 2024</t>
  </si>
  <si>
    <t>MV-PK1-2024-00005</t>
  </si>
  <si>
    <t>Prostějov - Modernizace datové infrastruktury zabezpečení počítačové sítě pro přenos dat PCO městské policie - 2024</t>
  </si>
  <si>
    <t>MV-PK2-2024-00035</t>
  </si>
  <si>
    <t>Prostějov - Návazné pobyty pro děti - 2024</t>
  </si>
  <si>
    <t>Obec Prostějov celkem</t>
  </si>
  <si>
    <t>Obec Přerov</t>
  </si>
  <si>
    <t>MV-PK2-2024-00069</t>
  </si>
  <si>
    <t>Přerov - asistent prevence kriminality - 2024</t>
  </si>
  <si>
    <t>MV-PK2-2024-00070</t>
  </si>
  <si>
    <t>Přerov - domovník - preventista - 2024</t>
  </si>
  <si>
    <t>MV-PK1-2024-00007</t>
  </si>
  <si>
    <t>Přerov - osvětlení rizikového místa - 2024</t>
  </si>
  <si>
    <t>Obec Přerov celkem</t>
  </si>
  <si>
    <t>Obec Šumperk</t>
  </si>
  <si>
    <t>MV-PK2-2024-00078</t>
  </si>
  <si>
    <t>Šumperk - Komplexní řešení agresivního  chování u dětí a dospívajících – 2024 (1/3)</t>
  </si>
  <si>
    <t>MV-PK2-2024-00080</t>
  </si>
  <si>
    <t>Šumperk - Prázdninové pobyty - 2024 (2/3)</t>
  </si>
  <si>
    <t>MV-PK2-2024-00081</t>
  </si>
  <si>
    <t>Šumperk – ReStart – Prevence kriminality 2024 (3/3)</t>
  </si>
  <si>
    <t>Obec Šumperk celkem</t>
  </si>
  <si>
    <t>Kraj Olomoucký celkem</t>
  </si>
  <si>
    <t>Kraj Pardubický</t>
  </si>
  <si>
    <t>Pardubický kraj</t>
  </si>
  <si>
    <t>MV-PK2-2024-00001</t>
  </si>
  <si>
    <t>Pardubický kraj - Výcvik krizové intervence - podpora prevence kriminality - 2024</t>
  </si>
  <si>
    <t>Obec Pardubický celkem</t>
  </si>
  <si>
    <t>Obec Česká Třebová</t>
  </si>
  <si>
    <t>MV-PK2-2024-00065</t>
  </si>
  <si>
    <t>Česká Třebová - APK - 2024</t>
  </si>
  <si>
    <t>MV-PK2-2024-00064</t>
  </si>
  <si>
    <t>Česká Třebová - Trávení volného času a prevence kriminality dětí sídliště Borek - 2024</t>
  </si>
  <si>
    <t>Obec Česká Třebová celkem</t>
  </si>
  <si>
    <t>Obec Vysoké Mýto</t>
  </si>
  <si>
    <t>MV-PK2-2024-00013</t>
  </si>
  <si>
    <t>Vysoké Mýto - Asistenti prevence kriminality - 2024</t>
  </si>
  <si>
    <t>Obec Vysoké Mýto celkem</t>
  </si>
  <si>
    <t>Kraj Pardubický celkem</t>
  </si>
  <si>
    <t>Kraj Plzeňský</t>
  </si>
  <si>
    <t>Plzeňský kraj</t>
  </si>
  <si>
    <t>MV-PK2-2024-00082</t>
  </si>
  <si>
    <t>Plzeňský kraj - Kraje pro bezpečný internet - on-line kvízy XI. - 2024</t>
  </si>
  <si>
    <t>MV-PK2-2024-00084</t>
  </si>
  <si>
    <t>Plzeňský kraj - RE/START - 2024</t>
  </si>
  <si>
    <t>Obec Plzeňský celkem</t>
  </si>
  <si>
    <t>Obec Plzeň</t>
  </si>
  <si>
    <t>MV-PK2-2024-00085</t>
  </si>
  <si>
    <t>Plzeň – I prevence může být legrace V. – 2024</t>
  </si>
  <si>
    <t>MV-PK2-2024-00086</t>
  </si>
  <si>
    <t>Plzeň – Motivační dětský pobyt s MP – 2024</t>
  </si>
  <si>
    <t>MV-PK1-2024-00008</t>
  </si>
  <si>
    <t>Plzeň – Osvětlení podchodu Křimická, Plzeň - 2024</t>
  </si>
  <si>
    <t>MV-PK2-2024-00099</t>
  </si>
  <si>
    <t>Plzeň – Venkovní preventivní stezka - 2024</t>
  </si>
  <si>
    <t>Obec Plzeň celkem</t>
  </si>
  <si>
    <t>Obec Přeštice</t>
  </si>
  <si>
    <t>MV-PK2-2024-00098</t>
  </si>
  <si>
    <t>Přeštice - Asistent prevence kriminality - 2024</t>
  </si>
  <si>
    <t>Obec Přeštice celkem</t>
  </si>
  <si>
    <t>Obec Stříbro</t>
  </si>
  <si>
    <t>MV-PK2-2024-00003</t>
  </si>
  <si>
    <t>MĚSTO STŘÍBRO - BEZPEČNOSTNÍ DOBROVOLNÍK - 2024</t>
  </si>
  <si>
    <t>Obec Stříbro celkem</t>
  </si>
  <si>
    <t>Obec Tachov</t>
  </si>
  <si>
    <t>MV-PK2-2024-00049</t>
  </si>
  <si>
    <t>Tachov - pořízení SED, detektor zvukových událostí - 2024</t>
  </si>
  <si>
    <t>Obec Tachov celkem</t>
  </si>
  <si>
    <t>Kraj Plzeňský celkem</t>
  </si>
  <si>
    <t>Kraj Středočeský</t>
  </si>
  <si>
    <t>Středočeský kraj</t>
  </si>
  <si>
    <t>Středočeský kraj – „Resocializace recidivistů na území Středočeského kraje - 2024</t>
  </si>
  <si>
    <t>MV-PK2-2024-00110</t>
  </si>
  <si>
    <t>MV-PK2-2024-00106</t>
  </si>
  <si>
    <t>Středočeský kraj – Analýza rizik kriminality souvisejících s návykovými látkami a behaviorálními závislostmi ve Středočeském kraji v roce 2024</t>
  </si>
  <si>
    <t>Obec Středočeský celkem</t>
  </si>
  <si>
    <t>Obec Dobříš</t>
  </si>
  <si>
    <t>MV-PK2-2024-00062</t>
  </si>
  <si>
    <t>Dobříš - Příměstský tábor pro děti ze znevýhodněného prostředí - 2024</t>
  </si>
  <si>
    <t>Obec Dobříš celkem</t>
  </si>
  <si>
    <t>Obec Kladno</t>
  </si>
  <si>
    <t>MV-PK2-2024-00034</t>
  </si>
  <si>
    <t>Kladno - Asistenti prevence kriminality druhá část - 2024</t>
  </si>
  <si>
    <t>MV-PK2-2024-00036</t>
  </si>
  <si>
    <t>Kladno - Asistenti prevence kriminality první část   - 2024</t>
  </si>
  <si>
    <t>MV-PK2-2024-00028</t>
  </si>
  <si>
    <t>Kladno - FIZM - 2024</t>
  </si>
  <si>
    <t>MV-PK2-2024-00030</t>
  </si>
  <si>
    <t>Kladno - šanci máme - 2024</t>
  </si>
  <si>
    <t>Obec Kladno celkem</t>
  </si>
  <si>
    <t>Obec Kolín</t>
  </si>
  <si>
    <t>MV-PK2-2024-00037</t>
  </si>
  <si>
    <t>KOLÍN - Asistenti prevence kriminality - 2024</t>
  </si>
  <si>
    <t>MV-PK2-2024-00039</t>
  </si>
  <si>
    <t>Kolín – Kurz sebeobrany pro ženy - 2024</t>
  </si>
  <si>
    <t>Obec Kolín celkem</t>
  </si>
  <si>
    <t>Obec Kralupy nad Vltavou</t>
  </si>
  <si>
    <t>MV-PK2-2024-00061</t>
  </si>
  <si>
    <t>Kralupy nad Vltavou - Asistent prevence kriminality 2024</t>
  </si>
  <si>
    <t>MV-PK2-2024-00063</t>
  </si>
  <si>
    <t>Kralupy nad Vltavou - Společně proti kriminalitě - 2024</t>
  </si>
  <si>
    <t>Obec Kralupy nad Vltavou celkem</t>
  </si>
  <si>
    <t>Obec Mělník</t>
  </si>
  <si>
    <t>MV-PK2-2024-00118</t>
  </si>
  <si>
    <t>Mělník-Školení pro strážníky MP-2024</t>
  </si>
  <si>
    <t>Obec Mělník celkem</t>
  </si>
  <si>
    <t>Obec Neratovice</t>
  </si>
  <si>
    <t>MV-PK2-2024-00015</t>
  </si>
  <si>
    <t>Neratovice - Asistenti prevence kriminality - 2024</t>
  </si>
  <si>
    <t>Obec Neratovice celkem</t>
  </si>
  <si>
    <t>Obec Nové Strašecí</t>
  </si>
  <si>
    <t>MV-PK1-2024-00018</t>
  </si>
  <si>
    <t>Nové Strašecí - Rozšíření městského kamerového systému - systém detekce SPZ</t>
  </si>
  <si>
    <t>Obec Nové Strašecí celkem</t>
  </si>
  <si>
    <t>Obec Příbram</t>
  </si>
  <si>
    <t>MV-PK2-2024-00096</t>
  </si>
  <si>
    <t>Příbram - Cestou sdílení - 2024</t>
  </si>
  <si>
    <t>MV-PK2-2024-00094</t>
  </si>
  <si>
    <t>Příbram - Prázdninový sociálně rehabilitační program - 2024</t>
  </si>
  <si>
    <t>MV-PK2-2024-00095</t>
  </si>
  <si>
    <t>Příbram - Terapeutický pobyt pro děti s rizikovým chováním - 2024</t>
  </si>
  <si>
    <t>Obec Příbram celkem</t>
  </si>
  <si>
    <t>Obec Velvary</t>
  </si>
  <si>
    <t>MV-PK2-2024-00122</t>
  </si>
  <si>
    <t>Velvary - Asistenti prevence kriminality - 2024</t>
  </si>
  <si>
    <t>Obec Velvary celkem</t>
  </si>
  <si>
    <t>Kraj Středočeský celkem</t>
  </si>
  <si>
    <t>Kraj Ústecký</t>
  </si>
  <si>
    <t>Ústecký kraj</t>
  </si>
  <si>
    <t>MV-PK2-2024-00045</t>
  </si>
  <si>
    <t>Ústecký kraj - Podpora prevence kriminality v kraji - 2024</t>
  </si>
  <si>
    <t>MV-PK2-2024-00046</t>
  </si>
  <si>
    <t>Vzdělávání seniorů - Bezpečí seniorů v realitě i na sítích - 2024</t>
  </si>
  <si>
    <t>Obec Ústecký celkem</t>
  </si>
  <si>
    <t>Obec Bílina</t>
  </si>
  <si>
    <t>MV-PK2-2024-00100</t>
  </si>
  <si>
    <t>Bílina – Víkendové pobyty OSPOD – 2024</t>
  </si>
  <si>
    <t>Obec Bílina celkem</t>
  </si>
  <si>
    <t>Obec Dolní Poustevna</t>
  </si>
  <si>
    <t>MV-PK2-2024-00072</t>
  </si>
  <si>
    <t>Dolní Poustevna - Asistenti prevence kriminality - 2024</t>
  </si>
  <si>
    <t>Obec Dolní Poustevna celkem</t>
  </si>
  <si>
    <t>Obec Dubí</t>
  </si>
  <si>
    <t>MV-PK2-2024-00007</t>
  </si>
  <si>
    <t>Dubí-asistent prevence kriminality-2024</t>
  </si>
  <si>
    <t>Obec Dubí celkem</t>
  </si>
  <si>
    <t>Obec Jirkov</t>
  </si>
  <si>
    <t>MV-PK2-2024-00025</t>
  </si>
  <si>
    <t>Jirkov - V kolektivu bez agrese a šikany</t>
  </si>
  <si>
    <t>Obec Jirkov celkem</t>
  </si>
  <si>
    <t>Obec Kadaň</t>
  </si>
  <si>
    <t>MV-PK2-2024-00022</t>
  </si>
  <si>
    <t>Kadaň - Preventivní pobyt - 2024</t>
  </si>
  <si>
    <t>MV-PK2-2024-00024</t>
  </si>
  <si>
    <t>Kadaň - Víkendový pobyt - 2024</t>
  </si>
  <si>
    <t>Obec Kadaň celkem</t>
  </si>
  <si>
    <t>Obec Krásná Lípa</t>
  </si>
  <si>
    <t>MV-PK2-2024-00027</t>
  </si>
  <si>
    <t>Krásná Lípa - asistent prevence kriminality 2024</t>
  </si>
  <si>
    <t>Obec Krásná Lípa celkem</t>
  </si>
  <si>
    <t>Obec Litoměřice</t>
  </si>
  <si>
    <t>MV-PK2-2024-00079</t>
  </si>
  <si>
    <t>Litoměřice - Bezpečné léto 2024 - pobytové aktivity pro rizikové a problémové děti a mládež</t>
  </si>
  <si>
    <t>Obec Litoměřice celkem</t>
  </si>
  <si>
    <t>Obec Litvínov</t>
  </si>
  <si>
    <t>MV-PK2-2024-00029</t>
  </si>
  <si>
    <t>Litvínov - Společnost a já - 2024</t>
  </si>
  <si>
    <t>Obec Litvínov celkem</t>
  </si>
  <si>
    <t>Obec Louny</t>
  </si>
  <si>
    <t>MV-PK2-2024-00040</t>
  </si>
  <si>
    <t>Louny_Šance_2024</t>
  </si>
  <si>
    <t>MV-PK2-2024-00041</t>
  </si>
  <si>
    <t>Louny_Terapeuticko_vzdělávací pobyt ohrožených rodin_TVP_2024</t>
  </si>
  <si>
    <t>Obec Louny celkem</t>
  </si>
  <si>
    <t>Obec Mikulášovice</t>
  </si>
  <si>
    <t>MV-PK2-2024-00026</t>
  </si>
  <si>
    <t>Mikulášovice - Asistent prevence kriminality - 2024</t>
  </si>
  <si>
    <t>Obec Mikulášovice celkem</t>
  </si>
  <si>
    <t>Obec Most</t>
  </si>
  <si>
    <t>MV-PK1-2024-00009</t>
  </si>
  <si>
    <t>Most - analytický software pro kamerový systém v parku Střed - 2024</t>
  </si>
  <si>
    <t>Obec Most celkem</t>
  </si>
  <si>
    <t>Obec Obrnice</t>
  </si>
  <si>
    <t>MV-PK2-2024-00105</t>
  </si>
  <si>
    <t>Obrnice - Příměstský tábor 2024</t>
  </si>
  <si>
    <t>Obec Obrnice celkem</t>
  </si>
  <si>
    <t>Obec Rumburk</t>
  </si>
  <si>
    <t>MV-PK2-2024-00009</t>
  </si>
  <si>
    <t>Rumburk - Víkendové pobyty 2024</t>
  </si>
  <si>
    <t>Obec Rumburk celkem</t>
  </si>
  <si>
    <t>Obec Šluknov</t>
  </si>
  <si>
    <t>MV-PK2-2024-00053</t>
  </si>
  <si>
    <t>Šluknov - Asistent prevence kriminality - 2024</t>
  </si>
  <si>
    <t>MV-PK1-2024-00004</t>
  </si>
  <si>
    <t>Šluknov - Osvětlení rizikových míst - lokalita DPS - 2024</t>
  </si>
  <si>
    <t>Obec Šluknov celkem</t>
  </si>
  <si>
    <t>Obec Terezín</t>
  </si>
  <si>
    <t>MV-PK2-2024-00119</t>
  </si>
  <si>
    <t>Terezín - Asistent prevence kriminality - 2024</t>
  </si>
  <si>
    <t>MV-PK1-2024-00014</t>
  </si>
  <si>
    <t>Terezín - Sportovní hřiště a plácky - 2024</t>
  </si>
  <si>
    <t>Obec Terezín celkem</t>
  </si>
  <si>
    <t>Obec Ústí nad Labem</t>
  </si>
  <si>
    <t>MV-PK2-2024-00050</t>
  </si>
  <si>
    <t>Ústí nad Labem - APK - 2024</t>
  </si>
  <si>
    <t>MV-PK2-2024-00048</t>
  </si>
  <si>
    <t>Ústí nad Labem - Děti dětem - 2024</t>
  </si>
  <si>
    <t>Obec Ústí nad Labem celkem</t>
  </si>
  <si>
    <t>Obec Varnsdorf</t>
  </si>
  <si>
    <t>MV-PK2-2024-00023</t>
  </si>
  <si>
    <t>Varnsdorf Asistent prevence kriminality 2024</t>
  </si>
  <si>
    <t>Obec Varnsdorf celkem</t>
  </si>
  <si>
    <t>Obec Velký Šenov</t>
  </si>
  <si>
    <t>MV-PK2-2024-00006</t>
  </si>
  <si>
    <t>Velký Šenov-asistent prevence kriminality-2024</t>
  </si>
  <si>
    <t>Obec Velký Šenov celkem</t>
  </si>
  <si>
    <t>Obec Žatec</t>
  </si>
  <si>
    <t>MV-PK2-2024-00005</t>
  </si>
  <si>
    <t>Město Žatec - Prodloužený pobyt 2024</t>
  </si>
  <si>
    <t>MV-PK1-2024-00001</t>
  </si>
  <si>
    <t>Město Žatec – Veřejné osvětlení Stezky pro chodce a cyklostezky na levém břehu řeky Ohře v Žatci 2024</t>
  </si>
  <si>
    <t>Obec Žatec celkem</t>
  </si>
  <si>
    <t>Kraj Ústecký celkem</t>
  </si>
  <si>
    <t>Kraj Vysočina</t>
  </si>
  <si>
    <t>Vysočina kraj</t>
  </si>
  <si>
    <t>MV-PK2-2024-00091</t>
  </si>
  <si>
    <t>Kraj Vysočina – Kraje pro bezpečný internet: E-learningové lekce na téma kyberbezpečnosti a pracovní listy pro děti ve věku 9-11 let - 2024</t>
  </si>
  <si>
    <t>Obec Vysočina celkem</t>
  </si>
  <si>
    <t>Obec Humpolec</t>
  </si>
  <si>
    <t>MV-PK1-2024-00006</t>
  </si>
  <si>
    <t>Humpolec - Operační systém pro provoz kamerového systému - 2024</t>
  </si>
  <si>
    <t>Obec Humpolec celkem</t>
  </si>
  <si>
    <t>Obec Jihlava</t>
  </si>
  <si>
    <t>MV-PK2-2024-00090</t>
  </si>
  <si>
    <t>Jihlava - Domovník preventista - 2024</t>
  </si>
  <si>
    <t>Obec Jihlava celkem</t>
  </si>
  <si>
    <t>Obec Velké Meziříčí</t>
  </si>
  <si>
    <t>MV-PK1-2024-00011</t>
  </si>
  <si>
    <t>Velké Meziříčí - Nízkoprahový víceúčelový sportovní plácek - 2024</t>
  </si>
  <si>
    <t>Obec Velké Meziříčí celkem</t>
  </si>
  <si>
    <t>Obec Žďár nad Sázavou</t>
  </si>
  <si>
    <t>MV-PK2-2024-00074</t>
  </si>
  <si>
    <t>Žďár nad Sázavou-Asistent prevence kriminality-2024</t>
  </si>
  <si>
    <t>MV-PK2-2024-00073</t>
  </si>
  <si>
    <t>Žďár nad Sázavou-Příměstský tábor-2024</t>
  </si>
  <si>
    <t>Obec Žďár nad Sázavou celkem</t>
  </si>
  <si>
    <t>Kraj Vysočina celkem</t>
  </si>
  <si>
    <t>Kraj Zlínský</t>
  </si>
  <si>
    <t>Obec Uherské Hradiště</t>
  </si>
  <si>
    <t>MV-PK2-2024-00033</t>
  </si>
  <si>
    <t>Uherské Hradiště-Asistent prevence kriminality-2024</t>
  </si>
  <si>
    <t>MV-PK2-2024-00032</t>
  </si>
  <si>
    <t>Uherské Hradiště-Forenzní značení jízdních kol syntetickou DNA-2024</t>
  </si>
  <si>
    <t>Obec Uherské Hradiště celkem</t>
  </si>
  <si>
    <t>Obec Valašské Meziříčí</t>
  </si>
  <si>
    <t>MV-PK2-2024-00044</t>
  </si>
  <si>
    <t>Valašské Meziříčí - Cestou bezpečí</t>
  </si>
  <si>
    <t>MV-PK2-2024-00042</t>
  </si>
  <si>
    <t>Valašské Meziříčí - Dny bezpečného internetu</t>
  </si>
  <si>
    <t>MV-PK2-2024-00043</t>
  </si>
  <si>
    <t>Valašské Meziříčí – Konference bezpečně v kyber!</t>
  </si>
  <si>
    <t>Obec Valašské Meziříčí celkem</t>
  </si>
  <si>
    <t>Kraj Zlínský celkem</t>
  </si>
  <si>
    <t>INVESTICE celkem za sestavu</t>
  </si>
  <si>
    <t>NEINVESTICE celkem za sestavu</t>
  </si>
  <si>
    <t>Celkem za sestavu</t>
  </si>
  <si>
    <t>Hodnocení výzvy PPK 2024</t>
  </si>
  <si>
    <t>Kraj Hlavní město Praha</t>
  </si>
  <si>
    <t>Kraj Hlavní město Praha celkem</t>
  </si>
  <si>
    <t>Kraj Jihočeský NEINVESTICE celkem</t>
  </si>
  <si>
    <t>Kraj Jihočeský INVESTICE celkem</t>
  </si>
  <si>
    <t>Kraj Jihomoravský INVESTICE celkem</t>
  </si>
  <si>
    <t>Kraj Jihomoravský NEINVESTICE celkem</t>
  </si>
  <si>
    <t>Kraj Karlovarský NEINVESTICE celkem</t>
  </si>
  <si>
    <t>Kraj Karlovarský INVESTICE celkem</t>
  </si>
  <si>
    <t>Kraj Královéhradecký INVESTICE celkem</t>
  </si>
  <si>
    <t>Kraj Královéhradecký NEINVESTICE celkem</t>
  </si>
  <si>
    <t>Kraj Hlavní město Praha INVESTICE celkem</t>
  </si>
  <si>
    <t>Kraj Hlavní město Praha NEINVESTICE celkem</t>
  </si>
  <si>
    <t>Kraj Liberecký INVESTICE celkem</t>
  </si>
  <si>
    <t>Kraj Liberecký NEINVESTICE celkem</t>
  </si>
  <si>
    <t>Kraj Moravskoslezský INVESTICE celkem</t>
  </si>
  <si>
    <t>Kraj Moravskoslezský NEINVESTICE celkem</t>
  </si>
  <si>
    <t>Kraj Olomoucký INVESTICE celkem</t>
  </si>
  <si>
    <t>Kraj Olomoucký NEINVESTICE celkem</t>
  </si>
  <si>
    <t>Kraj Pardubický INVESTICE celkem</t>
  </si>
  <si>
    <t>Kraj Pardubický NEINVESTICE celkem</t>
  </si>
  <si>
    <t>Kraj Plzeňský INVESTICE celkem</t>
  </si>
  <si>
    <t>Kraj Plzeňský NEINVESTICE celkem</t>
  </si>
  <si>
    <t>Kraj Středočeský INVESTICE celkem</t>
  </si>
  <si>
    <t>Kraj Středočeský NEINVESTICE celkem</t>
  </si>
  <si>
    <t>Kraj Ústecký INVESTICE celkem</t>
  </si>
  <si>
    <t>Kraj Ústecký NEINVESTICE celkem</t>
  </si>
  <si>
    <t>Kraj Vysočina INVESTICE celkem</t>
  </si>
  <si>
    <t>Kraj Vysočina NEINVESTICE celkem</t>
  </si>
  <si>
    <t>Kraj Zlínský NEINVESTICE celkem</t>
  </si>
  <si>
    <t>Kraj Zlínský INVESTICE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</si>
</sst>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5]#,##0.00;\(#,##0.00\)"/>
  </numFmts>
  <fonts count="3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Arial"/>
    </font>
    <font>
      <b/>
      <sz val="9"/>
      <color rgb="FF000000"/>
      <name val="Arial"/>
    </font>
    <font>
      <b/>
      <sz val="12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  <font>
      <b/>
      <sz val="11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Calibri"/>
      <family val="2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color rgb="FFFF0000"/>
      <name val="Arial"/>
      <family val="2"/>
      <charset val="238"/>
    </font>
    <font>
      <sz val="8"/>
      <color rgb="FF0000FF"/>
      <name val="Arial"/>
      <family val="2"/>
      <charset val="238"/>
    </font>
    <font>
      <sz val="11"/>
      <color rgb="FF0000FF"/>
      <name val="Calibri"/>
      <family val="2"/>
      <charset val="238"/>
    </font>
    <font>
      <b/>
      <sz val="8"/>
      <color rgb="FF0000FF"/>
      <name val="Arial"/>
      <family val="2"/>
      <charset val="238"/>
    </font>
    <font>
      <b/>
      <sz val="11"/>
      <color rgb="FF0000FF"/>
      <name val="Calibri"/>
      <family val="2"/>
      <charset val="238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Calibri"/>
      <family val="2"/>
      <charset val="238"/>
    </font>
    <font>
      <sz val="11"/>
      <name val="Calibri"/>
      <family val="2"/>
      <charset val="238"/>
    </font>
    <font>
      <sz val="8"/>
      <name val="Arial"/>
      <family val="2"/>
      <charset val="238"/>
    </font>
    <font>
      <b/>
      <sz val="11"/>
      <color rgb="FF0000FF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0F0F0"/>
        <bgColor rgb="FFF0F0F0"/>
      </patternFill>
    </fill>
    <fill>
      <patternFill patternType="solid">
        <fgColor theme="0" tint="-0.249977111117893"/>
        <bgColor rgb="FFF0F0F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0F0F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33">
    <xf numFmtId="0" fontId="1" fillId="0" borderId="0" xfId="0" applyFont="1" applyFill="1" applyBorder="1"/>
    <xf numFmtId="164" fontId="6" fillId="3" borderId="5" xfId="1" applyNumberFormat="1" applyFont="1" applyFill="1" applyBorder="1" applyAlignment="1">
      <alignment horizontal="right" vertical="center" wrapText="1" readingOrder="1"/>
    </xf>
    <xf numFmtId="0" fontId="3" fillId="0" borderId="13" xfId="1" applyFont="1" applyBorder="1" applyAlignment="1">
      <alignment horizontal="center" vertical="center" wrapText="1" readingOrder="1"/>
    </xf>
    <xf numFmtId="0" fontId="3" fillId="0" borderId="12" xfId="1" applyFont="1" applyBorder="1" applyAlignment="1">
      <alignment horizontal="center" vertical="center" wrapText="1" readingOrder="1"/>
    </xf>
    <xf numFmtId="0" fontId="6" fillId="0" borderId="5" xfId="1" applyFont="1" applyBorder="1" applyAlignment="1">
      <alignment horizontal="left" vertical="center" wrapText="1" readingOrder="1"/>
    </xf>
    <xf numFmtId="0" fontId="6" fillId="0" borderId="5" xfId="1" applyFont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readingOrder="1"/>
    </xf>
    <xf numFmtId="164" fontId="15" fillId="3" borderId="5" xfId="1" applyNumberFormat="1" applyFont="1" applyFill="1" applyBorder="1" applyAlignment="1">
      <alignment horizontal="right" vertical="center" wrapText="1" readingOrder="1"/>
    </xf>
    <xf numFmtId="164" fontId="6" fillId="0" borderId="7" xfId="1" applyNumberFormat="1" applyFont="1" applyBorder="1" applyAlignment="1">
      <alignment horizontal="right" vertical="center" wrapText="1" readingOrder="1"/>
    </xf>
    <xf numFmtId="164" fontId="15" fillId="0" borderId="7" xfId="1" applyNumberFormat="1" applyFont="1" applyBorder="1" applyAlignment="1">
      <alignment horizontal="right" vertical="center" wrapText="1" readingOrder="1"/>
    </xf>
    <xf numFmtId="0" fontId="6" fillId="0" borderId="6" xfId="1" applyFont="1" applyBorder="1" applyAlignment="1">
      <alignment horizontal="center" vertical="center" wrapText="1" readingOrder="1"/>
    </xf>
    <xf numFmtId="0" fontId="6" fillId="0" borderId="9" xfId="1" applyFont="1" applyBorder="1" applyAlignment="1">
      <alignment horizontal="center" vertical="center" wrapText="1" readingOrder="1"/>
    </xf>
    <xf numFmtId="164" fontId="16" fillId="2" borderId="5" xfId="1" applyNumberFormat="1" applyFont="1" applyFill="1" applyBorder="1" applyAlignment="1">
      <alignment horizontal="right" vertical="center" wrapText="1" readingOrder="1"/>
    </xf>
    <xf numFmtId="164" fontId="9" fillId="2" borderId="5" xfId="1" applyNumberFormat="1" applyFont="1" applyFill="1" applyBorder="1" applyAlignment="1">
      <alignment horizontal="right" vertical="center" wrapText="1" readingOrder="1"/>
    </xf>
    <xf numFmtId="164" fontId="19" fillId="4" borderId="17" xfId="1" applyNumberFormat="1" applyFont="1" applyFill="1" applyBorder="1" applyAlignment="1">
      <alignment horizontal="right" vertical="center" wrapText="1" readingOrder="1"/>
    </xf>
    <xf numFmtId="164" fontId="20" fillId="3" borderId="5" xfId="1" applyNumberFormat="1" applyFont="1" applyFill="1" applyBorder="1" applyAlignment="1">
      <alignment horizontal="right" vertical="center" wrapText="1" readingOrder="1"/>
    </xf>
    <xf numFmtId="164" fontId="22" fillId="2" borderId="5" xfId="1" applyNumberFormat="1" applyFont="1" applyFill="1" applyBorder="1" applyAlignment="1">
      <alignment horizontal="right" vertical="center" wrapText="1" readingOrder="1"/>
    </xf>
    <xf numFmtId="164" fontId="15" fillId="0" borderId="5" xfId="1" applyNumberFormat="1" applyFont="1" applyBorder="1" applyAlignment="1">
      <alignment horizontal="right" vertical="center" wrapText="1" readingOrder="1"/>
    </xf>
    <xf numFmtId="164" fontId="15" fillId="3" borderId="18" xfId="1" applyNumberFormat="1" applyFont="1" applyFill="1" applyBorder="1" applyAlignment="1">
      <alignment horizontal="right" vertical="center" wrapText="1" readingOrder="1"/>
    </xf>
    <xf numFmtId="164" fontId="6" fillId="3" borderId="18" xfId="1" applyNumberFormat="1" applyFont="1" applyFill="1" applyBorder="1" applyAlignment="1">
      <alignment horizontal="right" vertical="center" wrapText="1" readingOrder="1"/>
    </xf>
    <xf numFmtId="164" fontId="20" fillId="3" borderId="18" xfId="1" applyNumberFormat="1" applyFont="1" applyFill="1" applyBorder="1" applyAlignment="1">
      <alignment horizontal="right" vertical="center" wrapText="1" readingOrder="1"/>
    </xf>
    <xf numFmtId="164" fontId="16" fillId="2" borderId="18" xfId="1" applyNumberFormat="1" applyFont="1" applyFill="1" applyBorder="1" applyAlignment="1">
      <alignment horizontal="right" vertical="center" wrapText="1" readingOrder="1"/>
    </xf>
    <xf numFmtId="164" fontId="22" fillId="2" borderId="18" xfId="1" applyNumberFormat="1" applyFont="1" applyFill="1" applyBorder="1" applyAlignment="1">
      <alignment horizontal="right" vertical="center" wrapText="1" readingOrder="1"/>
    </xf>
    <xf numFmtId="164" fontId="6" fillId="0" borderId="5" xfId="1" applyNumberFormat="1" applyFont="1" applyBorder="1" applyAlignment="1">
      <alignment horizontal="right" vertical="center" wrapText="1" readingOrder="1"/>
    </xf>
    <xf numFmtId="164" fontId="15" fillId="0" borderId="14" xfId="1" applyNumberFormat="1" applyFont="1" applyBorder="1" applyAlignment="1">
      <alignment horizontal="right" vertical="center" wrapText="1" readingOrder="1"/>
    </xf>
    <xf numFmtId="4" fontId="3" fillId="0" borderId="13" xfId="1" applyNumberFormat="1" applyFont="1" applyBorder="1" applyAlignment="1">
      <alignment horizontal="center" vertical="center" wrapText="1" readingOrder="1"/>
    </xf>
    <xf numFmtId="4" fontId="6" fillId="0" borderId="7" xfId="1" applyNumberFormat="1" applyFont="1" applyBorder="1" applyAlignment="1">
      <alignment horizontal="right" vertical="center" wrapText="1" readingOrder="1"/>
    </xf>
    <xf numFmtId="4" fontId="6" fillId="0" borderId="14" xfId="1" applyNumberFormat="1" applyFont="1" applyBorder="1" applyAlignment="1">
      <alignment horizontal="right" vertical="center" wrapText="1" readingOrder="1"/>
    </xf>
    <xf numFmtId="4" fontId="15" fillId="0" borderId="18" xfId="1" applyNumberFormat="1" applyFont="1" applyBorder="1" applyAlignment="1">
      <alignment horizontal="right" vertical="center" wrapText="1" readingOrder="1"/>
    </xf>
    <xf numFmtId="4" fontId="15" fillId="3" borderId="18" xfId="1" applyNumberFormat="1" applyFont="1" applyFill="1" applyBorder="1" applyAlignment="1">
      <alignment horizontal="right" vertical="center" wrapText="1" readingOrder="1"/>
    </xf>
    <xf numFmtId="4" fontId="6" fillId="3" borderId="18" xfId="1" applyNumberFormat="1" applyFont="1" applyFill="1" applyBorder="1" applyAlignment="1">
      <alignment horizontal="right" vertical="center" wrapText="1" readingOrder="1"/>
    </xf>
    <xf numFmtId="4" fontId="20" fillId="3" borderId="18" xfId="1" applyNumberFormat="1" applyFont="1" applyFill="1" applyBorder="1" applyAlignment="1">
      <alignment horizontal="right" vertical="center" wrapText="1" readingOrder="1"/>
    </xf>
    <xf numFmtId="4" fontId="16" fillId="2" borderId="18" xfId="1" applyNumberFormat="1" applyFont="1" applyFill="1" applyBorder="1" applyAlignment="1">
      <alignment horizontal="right" vertical="center" wrapText="1" readingOrder="1"/>
    </xf>
    <xf numFmtId="4" fontId="9" fillId="2" borderId="18" xfId="1" applyNumberFormat="1" applyFont="1" applyFill="1" applyBorder="1" applyAlignment="1">
      <alignment horizontal="right" vertical="center" wrapText="1" readingOrder="1"/>
    </xf>
    <xf numFmtId="4" fontId="22" fillId="2" borderId="18" xfId="1" applyNumberFormat="1" applyFont="1" applyFill="1" applyBorder="1" applyAlignment="1">
      <alignment horizontal="right" vertical="center" wrapText="1" readingOrder="1"/>
    </xf>
    <xf numFmtId="4" fontId="6" fillId="0" borderId="18" xfId="1" applyNumberFormat="1" applyFont="1" applyBorder="1" applyAlignment="1">
      <alignment horizontal="right" vertical="center" wrapText="1" readingOrder="1"/>
    </xf>
    <xf numFmtId="4" fontId="15" fillId="0" borderId="14" xfId="1" applyNumberFormat="1" applyFont="1" applyBorder="1" applyAlignment="1">
      <alignment horizontal="right" vertical="center" wrapText="1" readingOrder="1"/>
    </xf>
    <xf numFmtId="4" fontId="1" fillId="0" borderId="0" xfId="0" applyNumberFormat="1" applyFont="1" applyFill="1" applyBorder="1" applyAlignment="1">
      <alignment horizontal="right"/>
    </xf>
    <xf numFmtId="4" fontId="6" fillId="0" borderId="14" xfId="1" applyNumberFormat="1" applyFont="1" applyBorder="1" applyAlignment="1">
      <alignment horizontal="right" vertical="top" wrapText="1" readingOrder="1"/>
    </xf>
    <xf numFmtId="4" fontId="6" fillId="0" borderId="7" xfId="1" applyNumberFormat="1" applyFont="1" applyBorder="1" applyAlignment="1">
      <alignment horizontal="right" vertical="top" wrapText="1" readingOrder="1"/>
    </xf>
    <xf numFmtId="4" fontId="15" fillId="0" borderId="7" xfId="1" applyNumberFormat="1" applyFont="1" applyBorder="1" applyAlignment="1">
      <alignment horizontal="right" vertical="top" wrapText="1" readingOrder="1"/>
    </xf>
    <xf numFmtId="4" fontId="15" fillId="0" borderId="14" xfId="1" applyNumberFormat="1" applyFont="1" applyBorder="1" applyAlignment="1">
      <alignment horizontal="right" vertical="top" wrapText="1" readingOrder="1"/>
    </xf>
    <xf numFmtId="164" fontId="24" fillId="2" borderId="5" xfId="1" applyNumberFormat="1" applyFont="1" applyFill="1" applyBorder="1" applyAlignment="1">
      <alignment horizontal="right" vertical="center" wrapText="1" readingOrder="1"/>
    </xf>
    <xf numFmtId="164" fontId="15" fillId="3" borderId="1" xfId="1" applyNumberFormat="1" applyFont="1" applyFill="1" applyBorder="1" applyAlignment="1">
      <alignment horizontal="right" vertical="center" wrapText="1" readingOrder="1"/>
    </xf>
    <xf numFmtId="164" fontId="25" fillId="2" borderId="5" xfId="1" applyNumberFormat="1" applyFont="1" applyFill="1" applyBorder="1" applyAlignment="1">
      <alignment horizontal="right" vertical="center" wrapText="1" readingOrder="1"/>
    </xf>
    <xf numFmtId="164" fontId="25" fillId="2" borderId="18" xfId="1" applyNumberFormat="1" applyFont="1" applyFill="1" applyBorder="1" applyAlignment="1">
      <alignment horizontal="right" vertical="center" wrapText="1" readingOrder="1"/>
    </xf>
    <xf numFmtId="4" fontId="16" fillId="6" borderId="18" xfId="1" applyNumberFormat="1" applyFont="1" applyFill="1" applyBorder="1" applyAlignment="1">
      <alignment horizontal="right" vertical="center" wrapText="1" readingOrder="1"/>
    </xf>
    <xf numFmtId="4" fontId="16" fillId="6" borderId="19" xfId="1" applyNumberFormat="1" applyFont="1" applyFill="1" applyBorder="1" applyAlignment="1">
      <alignment horizontal="right" vertical="center" wrapText="1" readingOrder="1"/>
    </xf>
    <xf numFmtId="164" fontId="15" fillId="7" borderId="18" xfId="1" applyNumberFormat="1" applyFont="1" applyFill="1" applyBorder="1" applyAlignment="1">
      <alignment horizontal="right" vertical="center" wrapText="1" readingOrder="1"/>
    </xf>
    <xf numFmtId="4" fontId="5" fillId="6" borderId="18" xfId="1" applyNumberFormat="1" applyFont="1" applyFill="1" applyBorder="1" applyAlignment="1">
      <alignment horizontal="right" vertical="center" wrapText="1" readingOrder="1"/>
    </xf>
    <xf numFmtId="164" fontId="20" fillId="7" borderId="18" xfId="1" applyNumberFormat="1" applyFont="1" applyFill="1" applyBorder="1" applyAlignment="1">
      <alignment horizontal="right" vertical="center" wrapText="1" readingOrder="1"/>
    </xf>
    <xf numFmtId="164" fontId="24" fillId="2" borderId="18" xfId="1" applyNumberFormat="1" applyFont="1" applyFill="1" applyBorder="1" applyAlignment="1">
      <alignment horizontal="right" vertical="center" wrapText="1" readingOrder="1"/>
    </xf>
    <xf numFmtId="164" fontId="6" fillId="0" borderId="14" xfId="1" applyNumberFormat="1" applyFont="1" applyBorder="1" applyAlignment="1">
      <alignment horizontal="right" vertical="center" wrapText="1" readingOrder="1"/>
    </xf>
    <xf numFmtId="164" fontId="14" fillId="3" borderId="18" xfId="1" applyNumberFormat="1" applyFont="1" applyFill="1" applyBorder="1" applyAlignment="1">
      <alignment horizontal="right" vertical="center" wrapText="1" readingOrder="1"/>
    </xf>
    <xf numFmtId="164" fontId="6" fillId="7" borderId="5" xfId="1" applyNumberFormat="1" applyFont="1" applyFill="1" applyBorder="1" applyAlignment="1">
      <alignment horizontal="right" vertical="center" wrapText="1" readingOrder="1"/>
    </xf>
    <xf numFmtId="164" fontId="20" fillId="7" borderId="5" xfId="1" applyNumberFormat="1" applyFont="1" applyFill="1" applyBorder="1" applyAlignment="1">
      <alignment horizontal="right" vertical="center" wrapText="1" readingOrder="1"/>
    </xf>
    <xf numFmtId="164" fontId="6" fillId="7" borderId="18" xfId="1" applyNumberFormat="1" applyFont="1" applyFill="1" applyBorder="1" applyAlignment="1">
      <alignment horizontal="right" vertical="center" wrapText="1" readingOrder="1"/>
    </xf>
    <xf numFmtId="164" fontId="22" fillId="2" borderId="19" xfId="1" applyNumberFormat="1" applyFont="1" applyFill="1" applyBorder="1" applyAlignment="1">
      <alignment horizontal="right" vertical="center" wrapText="1" readingOrder="1"/>
    </xf>
    <xf numFmtId="164" fontId="19" fillId="4" borderId="20" xfId="1" applyNumberFormat="1" applyFont="1" applyFill="1" applyBorder="1" applyAlignment="1">
      <alignment horizontal="right" vertical="center" wrapText="1" readingOrder="1"/>
    </xf>
    <xf numFmtId="164" fontId="26" fillId="4" borderId="1" xfId="1" applyNumberFormat="1" applyFont="1" applyFill="1" applyBorder="1" applyAlignment="1">
      <alignment horizontal="right" vertical="center" wrapText="1" readingOrder="1"/>
    </xf>
    <xf numFmtId="164" fontId="26" fillId="4" borderId="22" xfId="1" applyNumberFormat="1" applyFont="1" applyFill="1" applyBorder="1" applyAlignment="1">
      <alignment horizontal="right" vertical="center" wrapText="1" readingOrder="1"/>
    </xf>
    <xf numFmtId="4" fontId="15" fillId="6" borderId="19" xfId="1" applyNumberFormat="1" applyFont="1" applyFill="1" applyBorder="1" applyAlignment="1">
      <alignment horizontal="right" vertical="center" wrapText="1" readingOrder="1"/>
    </xf>
    <xf numFmtId="4" fontId="6" fillId="8" borderId="7" xfId="1" applyNumberFormat="1" applyFont="1" applyFill="1" applyBorder="1" applyAlignment="1">
      <alignment horizontal="right" vertical="center" wrapText="1" readingOrder="1"/>
    </xf>
    <xf numFmtId="4" fontId="6" fillId="8" borderId="7" xfId="1" applyNumberFormat="1" applyFont="1" applyFill="1" applyBorder="1" applyAlignment="1">
      <alignment horizontal="right" vertical="top" wrapText="1" readingOrder="1"/>
    </xf>
    <xf numFmtId="4" fontId="29" fillId="8" borderId="14" xfId="1" applyNumberFormat="1" applyFont="1" applyFill="1" applyBorder="1" applyAlignment="1">
      <alignment horizontal="right" vertical="top" wrapText="1" readingOrder="1"/>
    </xf>
    <xf numFmtId="0" fontId="3" fillId="0" borderId="13" xfId="1" applyFont="1" applyBorder="1" applyAlignment="1">
      <alignment horizontal="center" vertical="center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7" xfId="1" applyFont="1" applyBorder="1" applyAlignment="1">
      <alignment horizontal="center" vertical="center" wrapText="1" readingOrder="1"/>
    </xf>
    <xf numFmtId="0" fontId="7" fillId="0" borderId="0" xfId="1" applyFont="1" applyAlignment="1">
      <alignment horizontal="center" vertical="top" wrapText="1" readingOrder="1"/>
    </xf>
    <xf numFmtId="0" fontId="1" fillId="0" borderId="0" xfId="0" applyFont="1" applyFill="1" applyBorder="1"/>
    <xf numFmtId="0" fontId="11" fillId="4" borderId="21" xfId="1" applyFont="1" applyFill="1" applyBorder="1" applyAlignment="1">
      <alignment horizontal="right" vertical="center" wrapText="1" readingOrder="1"/>
    </xf>
    <xf numFmtId="0" fontId="12" fillId="5" borderId="0" xfId="1" applyFont="1" applyFill="1" applyBorder="1" applyAlignment="1">
      <alignment horizontal="right" vertical="center" wrapText="1"/>
    </xf>
    <xf numFmtId="0" fontId="7" fillId="0" borderId="0" xfId="1" applyFont="1" applyAlignment="1">
      <alignment vertical="top" wrapText="1" readingOrder="1"/>
    </xf>
    <xf numFmtId="0" fontId="9" fillId="0" borderId="5" xfId="1" applyFont="1" applyBorder="1" applyAlignment="1">
      <alignment horizontal="right" vertical="center" wrapText="1" readingOrder="1"/>
    </xf>
    <xf numFmtId="0" fontId="10" fillId="0" borderId="6" xfId="1" applyFont="1" applyBorder="1" applyAlignment="1">
      <alignment horizontal="right" vertical="center" wrapText="1"/>
    </xf>
    <xf numFmtId="0" fontId="22" fillId="0" borderId="1" xfId="1" applyFont="1" applyBorder="1" applyAlignment="1">
      <alignment horizontal="right" vertical="center" wrapText="1" readingOrder="1"/>
    </xf>
    <xf numFmtId="0" fontId="23" fillId="0" borderId="0" xfId="1" applyFont="1" applyBorder="1" applyAlignment="1">
      <alignment horizontal="right" vertical="center" wrapText="1"/>
    </xf>
    <xf numFmtId="0" fontId="19" fillId="4" borderId="15" xfId="1" applyFont="1" applyFill="1" applyBorder="1" applyAlignment="1">
      <alignment horizontal="right" vertical="center" wrapText="1" readingOrder="1"/>
    </xf>
    <xf numFmtId="0" fontId="27" fillId="5" borderId="16" xfId="1" applyFont="1" applyFill="1" applyBorder="1" applyAlignment="1">
      <alignment horizontal="right" vertical="center" wrapText="1"/>
    </xf>
    <xf numFmtId="0" fontId="6" fillId="0" borderId="5" xfId="1" applyFont="1" applyBorder="1" applyAlignment="1">
      <alignment horizontal="right" vertical="center" wrapText="1" readingOrder="1"/>
    </xf>
    <xf numFmtId="0" fontId="1" fillId="0" borderId="6" xfId="1" applyFont="1" applyBorder="1" applyAlignment="1">
      <alignment horizontal="right" vertical="center" wrapText="1"/>
    </xf>
    <xf numFmtId="0" fontId="20" fillId="0" borderId="5" xfId="1" applyFont="1" applyBorder="1" applyAlignment="1">
      <alignment horizontal="right" vertical="center" wrapText="1" readingOrder="1"/>
    </xf>
    <xf numFmtId="0" fontId="21" fillId="0" borderId="6" xfId="1" applyFont="1" applyBorder="1" applyAlignment="1">
      <alignment horizontal="right" vertical="center" wrapText="1"/>
    </xf>
    <xf numFmtId="0" fontId="16" fillId="0" borderId="5" xfId="1" applyFont="1" applyBorder="1" applyAlignment="1">
      <alignment horizontal="right" vertical="center" wrapText="1" readingOrder="1"/>
    </xf>
    <xf numFmtId="0" fontId="18" fillId="0" borderId="6" xfId="1" applyFont="1" applyBorder="1" applyAlignment="1">
      <alignment horizontal="right" vertical="center" wrapText="1"/>
    </xf>
    <xf numFmtId="0" fontId="6" fillId="0" borderId="7" xfId="1" applyFont="1" applyBorder="1" applyAlignment="1">
      <alignment horizontal="left" vertical="center" wrapText="1" readingOrder="1"/>
    </xf>
    <xf numFmtId="0" fontId="1" fillId="0" borderId="8" xfId="1" applyFont="1" applyBorder="1" applyAlignment="1">
      <alignment horizontal="left" vertical="center" wrapText="1"/>
    </xf>
    <xf numFmtId="0" fontId="1" fillId="0" borderId="8" xfId="1" applyFont="1" applyBorder="1" applyAlignment="1">
      <alignment vertical="top" wrapText="1"/>
    </xf>
    <xf numFmtId="0" fontId="15" fillId="0" borderId="5" xfId="1" applyFont="1" applyBorder="1" applyAlignment="1">
      <alignment horizontal="right" vertical="center" wrapText="1" readingOrder="1"/>
    </xf>
    <xf numFmtId="0" fontId="17" fillId="0" borderId="6" xfId="1" applyFont="1" applyBorder="1" applyAlignment="1">
      <alignment horizontal="right" vertical="center" wrapText="1"/>
    </xf>
    <xf numFmtId="0" fontId="5" fillId="3" borderId="2" xfId="1" applyFont="1" applyFill="1" applyBorder="1" applyAlignment="1">
      <alignment horizontal="left" vertical="center" wrapText="1" readingOrder="1"/>
    </xf>
    <xf numFmtId="0" fontId="1" fillId="0" borderId="3" xfId="1" applyFont="1" applyBorder="1" applyAlignment="1">
      <alignment vertical="top" wrapText="1"/>
    </xf>
    <xf numFmtId="0" fontId="1" fillId="0" borderId="6" xfId="1" applyFont="1" applyBorder="1" applyAlignment="1">
      <alignment vertical="top" wrapText="1"/>
    </xf>
    <xf numFmtId="0" fontId="1" fillId="0" borderId="4" xfId="1" applyFont="1" applyBorder="1" applyAlignment="1">
      <alignment vertical="top" wrapText="1"/>
    </xf>
    <xf numFmtId="0" fontId="4" fillId="2" borderId="2" xfId="1" applyFont="1" applyFill="1" applyBorder="1" applyAlignment="1">
      <alignment horizontal="left" vertical="center" wrapText="1" readingOrder="1"/>
    </xf>
    <xf numFmtId="0" fontId="22" fillId="0" borderId="5" xfId="1" applyFont="1" applyBorder="1" applyAlignment="1">
      <alignment horizontal="right" vertical="center" wrapText="1" readingOrder="1"/>
    </xf>
    <xf numFmtId="0" fontId="23" fillId="0" borderId="6" xfId="1" applyFont="1" applyBorder="1" applyAlignment="1">
      <alignment horizontal="right" vertical="center" wrapText="1"/>
    </xf>
    <xf numFmtId="0" fontId="1" fillId="0" borderId="0" xfId="1" applyFont="1" applyBorder="1" applyAlignment="1">
      <alignment vertical="top" wrapText="1"/>
    </xf>
    <xf numFmtId="0" fontId="24" fillId="3" borderId="2" xfId="1" applyFont="1" applyFill="1" applyBorder="1" applyAlignment="1">
      <alignment horizontal="left" vertical="center" wrapText="1" readingOrder="1"/>
    </xf>
    <xf numFmtId="0" fontId="28" fillId="0" borderId="3" xfId="1" applyFont="1" applyBorder="1" applyAlignment="1">
      <alignment vertical="top" wrapText="1"/>
    </xf>
    <xf numFmtId="0" fontId="28" fillId="0" borderId="6" xfId="1" applyFont="1" applyBorder="1" applyAlignment="1">
      <alignment vertical="top" wrapText="1"/>
    </xf>
    <xf numFmtId="0" fontId="28" fillId="0" borderId="4" xfId="1" applyFont="1" applyBorder="1" applyAlignment="1">
      <alignment vertical="top" wrapText="1"/>
    </xf>
    <xf numFmtId="0" fontId="6" fillId="0" borderId="0" xfId="1" applyFont="1" applyAlignment="1">
      <alignment horizontal="center" vertical="center" wrapText="1" readingOrder="1"/>
    </xf>
    <xf numFmtId="0" fontId="6" fillId="0" borderId="7" xfId="1" applyFont="1" applyBorder="1" applyAlignment="1">
      <alignment horizontal="center" vertical="center" wrapText="1" readingOrder="1"/>
    </xf>
    <xf numFmtId="0" fontId="1" fillId="0" borderId="3" xfId="1" applyFont="1" applyBorder="1" applyAlignment="1">
      <alignment vertical="center" wrapText="1"/>
    </xf>
    <xf numFmtId="0" fontId="1" fillId="0" borderId="6" xfId="1" applyFont="1" applyBorder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9" xfId="1" applyFont="1" applyBorder="1" applyAlignment="1">
      <alignment vertical="top" wrapText="1"/>
    </xf>
    <xf numFmtId="0" fontId="13" fillId="2" borderId="7" xfId="1" applyFont="1" applyFill="1" applyBorder="1" applyAlignment="1">
      <alignment horizontal="left" vertical="center" wrapText="1" readingOrder="1"/>
    </xf>
    <xf numFmtId="0" fontId="2" fillId="0" borderId="10" xfId="1" applyFont="1" applyBorder="1" applyAlignment="1">
      <alignment horizontal="center" vertical="center" wrapText="1" readingOrder="1"/>
    </xf>
    <xf numFmtId="0" fontId="1" fillId="0" borderId="11" xfId="1" applyFont="1" applyBorder="1" applyAlignment="1">
      <alignment vertical="top" wrapText="1"/>
    </xf>
    <xf numFmtId="0" fontId="1" fillId="0" borderId="12" xfId="1" applyFont="1" applyBorder="1" applyAlignment="1">
      <alignment vertical="top" wrapText="1"/>
    </xf>
    <xf numFmtId="0" fontId="3" fillId="0" borderId="13" xfId="1" applyFont="1" applyBorder="1" applyAlignment="1">
      <alignment horizontal="left" vertical="center" wrapText="1" readingOrder="1"/>
    </xf>
    <xf numFmtId="0" fontId="1" fillId="0" borderId="13" xfId="1" applyFont="1" applyBorder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 readingOrder="1"/>
    </xf>
    <xf numFmtId="0" fontId="6" fillId="8" borderId="5" xfId="1" applyFont="1" applyFill="1" applyBorder="1" applyAlignment="1">
      <alignment horizontal="center" vertical="center" wrapText="1" readingOrder="1"/>
    </xf>
    <xf numFmtId="0" fontId="20" fillId="0" borderId="0" xfId="1" applyFont="1" applyAlignment="1">
      <alignment horizontal="center" vertical="center" wrapText="1" readingOrder="1"/>
    </xf>
    <xf numFmtId="0" fontId="20" fillId="0" borderId="0" xfId="1" applyFont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 readingOrder="1"/>
    </xf>
    <xf numFmtId="0" fontId="21" fillId="0" borderId="0" xfId="0" applyFont="1" applyFill="1" applyBorder="1" applyAlignment="1">
      <alignment horizontal="center" vertical="center"/>
    </xf>
    <xf numFmtId="0" fontId="22" fillId="0" borderId="0" xfId="1" applyFont="1" applyAlignment="1">
      <alignment horizontal="center" vertical="center" wrapText="1" readingOrder="1"/>
    </xf>
    <xf numFmtId="164" fontId="19" fillId="4" borderId="15" xfId="1" applyNumberFormat="1" applyFont="1" applyFill="1" applyBorder="1" applyAlignment="1">
      <alignment horizontal="right" vertical="center" wrapText="1" readingOrder="1"/>
    </xf>
    <xf numFmtId="164" fontId="26" fillId="4" borderId="21" xfId="1" applyNumberFormat="1" applyFont="1" applyFill="1" applyBorder="1" applyAlignment="1">
      <alignment horizontal="right" vertical="center" wrapText="1" readingOrder="1"/>
    </xf>
    <xf numFmtId="0" fontId="30" fillId="4" borderId="23" xfId="1" applyFont="1" applyFill="1" applyBorder="1" applyAlignment="1">
      <alignment horizontal="right" vertical="center" wrapText="1" readingOrder="1"/>
    </xf>
    <xf numFmtId="0" fontId="23" fillId="5" borderId="11" xfId="1" applyFont="1" applyFill="1" applyBorder="1" applyAlignment="1">
      <alignment horizontal="right" vertical="center" wrapText="1"/>
    </xf>
    <xf numFmtId="164" fontId="30" fillId="4" borderId="23" xfId="1" applyNumberFormat="1" applyFont="1" applyFill="1" applyBorder="1" applyAlignment="1">
      <alignment horizontal="right" vertical="center" wrapText="1" readingOrder="1"/>
    </xf>
    <xf numFmtId="164" fontId="30" fillId="4" borderId="24" xfId="1" applyNumberFormat="1" applyFont="1" applyFill="1" applyBorder="1" applyAlignment="1">
      <alignment horizontal="right" vertical="center" wrapText="1" readingOrder="1"/>
    </xf>
    <xf numFmtId="164" fontId="30" fillId="4" borderId="25" xfId="1" applyNumberFormat="1" applyFont="1" applyFill="1" applyBorder="1" applyAlignment="1">
      <alignment horizontal="right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DCDCDC"/>
      <rgbColor rgb="00F0F0F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6"/>
  <sheetViews>
    <sheetView showGridLines="0" tabSelected="1" topLeftCell="A2" zoomScaleNormal="100" workbookViewId="0">
      <pane ySplit="1" topLeftCell="A521" activePane="bottomLeft" state="frozen"/>
      <selection activeCell="A2" sqref="A2"/>
      <selection pane="bottomLeft" activeCell="C550" sqref="C550"/>
    </sheetView>
  </sheetViews>
  <sheetFormatPr defaultRowHeight="15" x14ac:dyDescent="0.25"/>
  <cols>
    <col min="1" max="1" width="16.42578125" style="6" customWidth="1"/>
    <col min="2" max="2" width="83.5703125" style="6" customWidth="1"/>
    <col min="3" max="3" width="15.85546875" style="6" customWidth="1"/>
    <col min="4" max="4" width="14.85546875" customWidth="1"/>
    <col min="5" max="5" width="14.7109375" customWidth="1"/>
    <col min="6" max="6" width="14.7109375" style="38" customWidth="1"/>
    <col min="7" max="7" width="12.7109375" style="119" bestFit="1" customWidth="1"/>
    <col min="8" max="10" width="8.85546875" style="119" customWidth="1"/>
    <col min="11" max="11" width="2" style="119" customWidth="1"/>
    <col min="12" max="12" width="6.85546875" style="119" customWidth="1"/>
    <col min="13" max="13" width="8.42578125" style="119" bestFit="1" customWidth="1"/>
    <col min="14" max="14" width="3.85546875" customWidth="1"/>
  </cols>
  <sheetData>
    <row r="1" spans="1:13" ht="0.2" customHeight="1" x14ac:dyDescent="0.25"/>
    <row r="2" spans="1:13" ht="39.75" customHeight="1" thickBot="1" x14ac:dyDescent="0.3">
      <c r="A2" s="110" t="s">
        <v>485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</row>
    <row r="3" spans="1:13" ht="36.75" thickBot="1" x14ac:dyDescent="0.3">
      <c r="A3" s="7" t="s">
        <v>0</v>
      </c>
      <c r="B3" s="113" t="s">
        <v>1</v>
      </c>
      <c r="C3" s="114"/>
      <c r="D3" s="2" t="s">
        <v>2</v>
      </c>
      <c r="E3" s="2" t="s">
        <v>3</v>
      </c>
      <c r="F3" s="26" t="s">
        <v>4</v>
      </c>
      <c r="G3" s="66" t="s">
        <v>5</v>
      </c>
      <c r="H3" s="66" t="s">
        <v>6</v>
      </c>
      <c r="I3" s="66" t="s">
        <v>7</v>
      </c>
      <c r="J3" s="66" t="s">
        <v>8</v>
      </c>
      <c r="K3" s="115" t="s">
        <v>9</v>
      </c>
      <c r="L3" s="120"/>
      <c r="M3" s="3" t="s">
        <v>10</v>
      </c>
    </row>
    <row r="4" spans="1:13" ht="18.600000000000001" customHeight="1" x14ac:dyDescent="0.25">
      <c r="A4" s="109" t="s">
        <v>486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88"/>
    </row>
    <row r="5" spans="1:13" ht="17.100000000000001" customHeight="1" x14ac:dyDescent="0.25">
      <c r="A5" s="91" t="s">
        <v>11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4"/>
    </row>
    <row r="6" spans="1:13" x14ac:dyDescent="0.25">
      <c r="A6" s="4" t="s">
        <v>12</v>
      </c>
      <c r="B6" s="86" t="s">
        <v>13</v>
      </c>
      <c r="C6" s="87"/>
      <c r="D6" s="9">
        <v>1627800</v>
      </c>
      <c r="E6" s="9">
        <v>1297800</v>
      </c>
      <c r="F6" s="27">
        <v>1297800</v>
      </c>
      <c r="G6" s="11">
        <v>43</v>
      </c>
      <c r="H6" s="5">
        <v>120</v>
      </c>
      <c r="I6" s="68">
        <v>8</v>
      </c>
      <c r="J6" s="68">
        <v>8</v>
      </c>
      <c r="K6" s="104">
        <v>0</v>
      </c>
      <c r="L6" s="121"/>
      <c r="M6" s="68">
        <v>0</v>
      </c>
    </row>
    <row r="7" spans="1:13" x14ac:dyDescent="0.25">
      <c r="A7" s="4" t="s">
        <v>15</v>
      </c>
      <c r="B7" s="86" t="s">
        <v>16</v>
      </c>
      <c r="C7" s="87"/>
      <c r="D7" s="9">
        <v>500000</v>
      </c>
      <c r="E7" s="9">
        <v>400000</v>
      </c>
      <c r="F7" s="28">
        <v>0</v>
      </c>
      <c r="G7" s="11">
        <v>26</v>
      </c>
      <c r="H7" s="5">
        <v>5</v>
      </c>
      <c r="I7" s="68">
        <v>8</v>
      </c>
      <c r="J7" s="68">
        <v>8</v>
      </c>
      <c r="K7" s="104">
        <v>0</v>
      </c>
      <c r="L7" s="121"/>
      <c r="M7" s="68">
        <v>0</v>
      </c>
    </row>
    <row r="8" spans="1:13" x14ac:dyDescent="0.25">
      <c r="A8" s="4" t="s">
        <v>17</v>
      </c>
      <c r="B8" s="86" t="s">
        <v>18</v>
      </c>
      <c r="C8" s="87"/>
      <c r="D8" s="10">
        <v>440000</v>
      </c>
      <c r="E8" s="18">
        <v>350000</v>
      </c>
      <c r="F8" s="29">
        <v>350000</v>
      </c>
      <c r="G8" s="11">
        <v>51</v>
      </c>
      <c r="H8" s="5">
        <v>120</v>
      </c>
      <c r="I8" s="68">
        <v>8</v>
      </c>
      <c r="J8" s="68">
        <v>8</v>
      </c>
      <c r="K8" s="104">
        <v>0</v>
      </c>
      <c r="L8" s="121"/>
      <c r="M8" s="68">
        <v>0</v>
      </c>
    </row>
    <row r="9" spans="1:13" x14ac:dyDescent="0.25">
      <c r="A9" s="80" t="s">
        <v>19</v>
      </c>
      <c r="B9" s="81"/>
      <c r="C9" s="81"/>
      <c r="D9" s="8">
        <f>D8</f>
        <v>440000</v>
      </c>
      <c r="E9" s="8">
        <f>E8</f>
        <v>350000</v>
      </c>
      <c r="F9" s="30">
        <v>350000</v>
      </c>
      <c r="G9" s="67" t="s">
        <v>14</v>
      </c>
      <c r="H9" s="12" t="s">
        <v>14</v>
      </c>
      <c r="I9" s="67" t="s">
        <v>14</v>
      </c>
      <c r="J9" s="67" t="s">
        <v>14</v>
      </c>
      <c r="K9" s="103" t="s">
        <v>14</v>
      </c>
      <c r="L9" s="122"/>
      <c r="M9" s="123" t="s">
        <v>14</v>
      </c>
    </row>
    <row r="10" spans="1:13" x14ac:dyDescent="0.25">
      <c r="A10" s="80" t="s">
        <v>20</v>
      </c>
      <c r="B10" s="81"/>
      <c r="C10" s="81"/>
      <c r="D10" s="1">
        <f>SUM(D6+D7)</f>
        <v>2127800</v>
      </c>
      <c r="E10" s="1">
        <f>SUM(E6+E7)</f>
        <v>1697800</v>
      </c>
      <c r="F10" s="31">
        <f>SUM(F6+F7)</f>
        <v>1297800</v>
      </c>
      <c r="G10" s="67" t="s">
        <v>14</v>
      </c>
      <c r="H10" s="67" t="s">
        <v>14</v>
      </c>
      <c r="I10" s="67" t="s">
        <v>14</v>
      </c>
      <c r="J10" s="67" t="s">
        <v>14</v>
      </c>
      <c r="K10" s="103" t="s">
        <v>14</v>
      </c>
      <c r="L10" s="122"/>
      <c r="M10" s="123" t="s">
        <v>14</v>
      </c>
    </row>
    <row r="11" spans="1:13" x14ac:dyDescent="0.25">
      <c r="A11" s="82" t="s">
        <v>21</v>
      </c>
      <c r="B11" s="83"/>
      <c r="C11" s="83"/>
      <c r="D11" s="16">
        <f>SUM(D9+D10)</f>
        <v>2567800</v>
      </c>
      <c r="E11" s="16">
        <f>SUM(E9+E10)</f>
        <v>2047800</v>
      </c>
      <c r="F11" s="32">
        <f>SUM(F9+F10)</f>
        <v>1647800</v>
      </c>
      <c r="G11" s="67" t="s">
        <v>14</v>
      </c>
      <c r="H11" s="67" t="s">
        <v>14</v>
      </c>
      <c r="I11" s="67" t="s">
        <v>14</v>
      </c>
      <c r="J11" s="67" t="s">
        <v>14</v>
      </c>
      <c r="K11" s="103" t="s">
        <v>14</v>
      </c>
      <c r="L11" s="122"/>
      <c r="M11" s="123" t="s">
        <v>14</v>
      </c>
    </row>
    <row r="12" spans="1:13" x14ac:dyDescent="0.25">
      <c r="A12" s="84" t="s">
        <v>496</v>
      </c>
      <c r="B12" s="85"/>
      <c r="C12" s="85"/>
      <c r="D12" s="13">
        <f t="shared" ref="D12:F14" si="0">D9</f>
        <v>440000</v>
      </c>
      <c r="E12" s="13">
        <f t="shared" si="0"/>
        <v>350000</v>
      </c>
      <c r="F12" s="33">
        <f t="shared" si="0"/>
        <v>350000</v>
      </c>
      <c r="G12" s="67" t="s">
        <v>14</v>
      </c>
      <c r="H12" s="67" t="s">
        <v>14</v>
      </c>
      <c r="I12" s="67" t="s">
        <v>14</v>
      </c>
      <c r="J12" s="67" t="s">
        <v>14</v>
      </c>
      <c r="K12" s="103" t="s">
        <v>14</v>
      </c>
      <c r="L12" s="122"/>
      <c r="M12" s="123" t="s">
        <v>14</v>
      </c>
    </row>
    <row r="13" spans="1:13" x14ac:dyDescent="0.25">
      <c r="A13" s="74" t="s">
        <v>497</v>
      </c>
      <c r="B13" s="75"/>
      <c r="C13" s="75"/>
      <c r="D13" s="14">
        <f t="shared" si="0"/>
        <v>2127800</v>
      </c>
      <c r="E13" s="14">
        <f t="shared" si="0"/>
        <v>1697800</v>
      </c>
      <c r="F13" s="34">
        <f t="shared" si="0"/>
        <v>1297800</v>
      </c>
      <c r="G13" s="67" t="s">
        <v>14</v>
      </c>
      <c r="H13" s="67" t="s">
        <v>14</v>
      </c>
      <c r="I13" s="67" t="s">
        <v>14</v>
      </c>
      <c r="J13" s="67" t="s">
        <v>14</v>
      </c>
      <c r="K13" s="103" t="s">
        <v>14</v>
      </c>
      <c r="L13" s="122"/>
      <c r="M13" s="123" t="s">
        <v>14</v>
      </c>
    </row>
    <row r="14" spans="1:13" x14ac:dyDescent="0.25">
      <c r="A14" s="96" t="s">
        <v>487</v>
      </c>
      <c r="B14" s="97"/>
      <c r="C14" s="97"/>
      <c r="D14" s="17">
        <f t="shared" si="0"/>
        <v>2567800</v>
      </c>
      <c r="E14" s="17">
        <f t="shared" si="0"/>
        <v>2047800</v>
      </c>
      <c r="F14" s="35">
        <f t="shared" si="0"/>
        <v>1647800</v>
      </c>
      <c r="G14" s="67" t="s">
        <v>14</v>
      </c>
      <c r="H14" s="67" t="s">
        <v>14</v>
      </c>
      <c r="I14" s="67" t="s">
        <v>14</v>
      </c>
      <c r="J14" s="67" t="s">
        <v>14</v>
      </c>
      <c r="K14" s="103" t="s">
        <v>14</v>
      </c>
      <c r="L14" s="122"/>
      <c r="M14" s="123" t="s">
        <v>14</v>
      </c>
    </row>
    <row r="15" spans="1:13" ht="18.600000000000001" customHeight="1" x14ac:dyDescent="0.25">
      <c r="A15" s="95" t="s">
        <v>22</v>
      </c>
      <c r="B15" s="92"/>
      <c r="C15" s="92"/>
      <c r="D15" s="92"/>
      <c r="E15" s="92"/>
      <c r="F15" s="93"/>
      <c r="G15" s="92"/>
      <c r="H15" s="92"/>
      <c r="I15" s="92"/>
      <c r="J15" s="92"/>
      <c r="K15" s="92"/>
      <c r="L15" s="92"/>
      <c r="M15" s="94"/>
    </row>
    <row r="16" spans="1:13" ht="17.100000000000001" customHeight="1" x14ac:dyDescent="0.25">
      <c r="A16" s="91" t="s">
        <v>23</v>
      </c>
      <c r="B16" s="92"/>
      <c r="C16" s="92"/>
      <c r="D16" s="92"/>
      <c r="E16" s="92"/>
      <c r="F16" s="108"/>
      <c r="G16" s="92"/>
      <c r="H16" s="92"/>
      <c r="I16" s="92"/>
      <c r="J16" s="92"/>
      <c r="K16" s="92"/>
      <c r="L16" s="92"/>
      <c r="M16" s="94"/>
    </row>
    <row r="17" spans="1:13" x14ac:dyDescent="0.25">
      <c r="A17" s="4" t="s">
        <v>24</v>
      </c>
      <c r="B17" s="86" t="s">
        <v>25</v>
      </c>
      <c r="C17" s="87"/>
      <c r="D17" s="9">
        <v>2946000</v>
      </c>
      <c r="E17" s="24">
        <v>1974000</v>
      </c>
      <c r="F17" s="36">
        <v>1584000</v>
      </c>
      <c r="G17" s="11">
        <v>47</v>
      </c>
      <c r="H17" s="5">
        <v>95</v>
      </c>
      <c r="I17" s="68">
        <v>8</v>
      </c>
      <c r="J17" s="68">
        <v>8</v>
      </c>
      <c r="K17" s="104">
        <v>0</v>
      </c>
      <c r="L17" s="121"/>
      <c r="M17" s="68">
        <v>0</v>
      </c>
    </row>
    <row r="18" spans="1:13" x14ac:dyDescent="0.25">
      <c r="A18" s="89" t="s">
        <v>19</v>
      </c>
      <c r="B18" s="90"/>
      <c r="C18" s="90"/>
      <c r="D18" s="8">
        <v>0</v>
      </c>
      <c r="E18" s="8">
        <v>0</v>
      </c>
      <c r="F18" s="30">
        <v>0</v>
      </c>
      <c r="G18" s="67" t="s">
        <v>14</v>
      </c>
      <c r="H18" s="12" t="s">
        <v>14</v>
      </c>
      <c r="I18" s="67" t="s">
        <v>14</v>
      </c>
      <c r="J18" s="67" t="s">
        <v>14</v>
      </c>
      <c r="K18" s="103" t="s">
        <v>14</v>
      </c>
      <c r="L18" s="122"/>
      <c r="M18" s="123" t="s">
        <v>14</v>
      </c>
    </row>
    <row r="19" spans="1:13" x14ac:dyDescent="0.25">
      <c r="A19" s="80" t="s">
        <v>20</v>
      </c>
      <c r="B19" s="81"/>
      <c r="C19" s="81"/>
      <c r="D19" s="1">
        <f>D17</f>
        <v>2946000</v>
      </c>
      <c r="E19" s="1">
        <f>E17</f>
        <v>1974000</v>
      </c>
      <c r="F19" s="31">
        <f>F17</f>
        <v>1584000</v>
      </c>
      <c r="G19" s="67" t="s">
        <v>14</v>
      </c>
      <c r="H19" s="67" t="s">
        <v>14</v>
      </c>
      <c r="I19" s="67" t="s">
        <v>14</v>
      </c>
      <c r="J19" s="67" t="s">
        <v>14</v>
      </c>
      <c r="K19" s="103" t="s">
        <v>14</v>
      </c>
      <c r="L19" s="122"/>
      <c r="M19" s="123" t="s">
        <v>14</v>
      </c>
    </row>
    <row r="20" spans="1:13" x14ac:dyDescent="0.25">
      <c r="A20" s="82" t="s">
        <v>26</v>
      </c>
      <c r="B20" s="83"/>
      <c r="C20" s="83"/>
      <c r="D20" s="16">
        <f>SUM(D18+D19)</f>
        <v>2946000</v>
      </c>
      <c r="E20" s="16">
        <f>SUM(E18+E19)</f>
        <v>1974000</v>
      </c>
      <c r="F20" s="32">
        <f>SUM(F18+F19)</f>
        <v>1584000</v>
      </c>
      <c r="G20" s="67" t="s">
        <v>14</v>
      </c>
      <c r="H20" s="67" t="s">
        <v>14</v>
      </c>
      <c r="I20" s="67" t="s">
        <v>14</v>
      </c>
      <c r="J20" s="67" t="s">
        <v>14</v>
      </c>
      <c r="K20" s="103" t="s">
        <v>14</v>
      </c>
      <c r="L20" s="122"/>
      <c r="M20" s="123" t="s">
        <v>14</v>
      </c>
    </row>
    <row r="21" spans="1:13" ht="17.100000000000001" customHeight="1" x14ac:dyDescent="0.25">
      <c r="A21" s="91" t="s">
        <v>27</v>
      </c>
      <c r="B21" s="105"/>
      <c r="C21" s="105"/>
      <c r="D21" s="105"/>
      <c r="E21" s="105"/>
      <c r="F21" s="106"/>
      <c r="G21" s="105"/>
      <c r="H21" s="105"/>
      <c r="I21" s="105"/>
      <c r="J21" s="105"/>
      <c r="K21" s="105"/>
      <c r="L21" s="105"/>
      <c r="M21" s="107"/>
    </row>
    <row r="22" spans="1:13" x14ac:dyDescent="0.25">
      <c r="A22" s="4" t="s">
        <v>28</v>
      </c>
      <c r="B22" s="86" t="s">
        <v>29</v>
      </c>
      <c r="C22" s="87"/>
      <c r="D22" s="25">
        <v>572620</v>
      </c>
      <c r="E22" s="25">
        <v>350000</v>
      </c>
      <c r="F22" s="37">
        <v>350000</v>
      </c>
      <c r="G22" s="11">
        <v>51</v>
      </c>
      <c r="H22" s="5">
        <v>125</v>
      </c>
      <c r="I22" s="68">
        <v>8</v>
      </c>
      <c r="J22" s="68">
        <v>8</v>
      </c>
      <c r="K22" s="104">
        <v>0</v>
      </c>
      <c r="L22" s="121"/>
      <c r="M22" s="68">
        <v>0</v>
      </c>
    </row>
    <row r="23" spans="1:13" x14ac:dyDescent="0.25">
      <c r="A23" s="89" t="s">
        <v>19</v>
      </c>
      <c r="B23" s="90"/>
      <c r="C23" s="90"/>
      <c r="D23" s="19">
        <f>D22</f>
        <v>572620</v>
      </c>
      <c r="E23" s="19">
        <f>E22</f>
        <v>350000</v>
      </c>
      <c r="F23" s="30">
        <f>F22</f>
        <v>350000</v>
      </c>
      <c r="G23" s="67" t="s">
        <v>14</v>
      </c>
      <c r="H23" s="12" t="s">
        <v>14</v>
      </c>
      <c r="I23" s="67" t="s">
        <v>14</v>
      </c>
      <c r="J23" s="67" t="s">
        <v>14</v>
      </c>
      <c r="K23" s="103" t="s">
        <v>14</v>
      </c>
      <c r="L23" s="122"/>
      <c r="M23" s="123" t="s">
        <v>14</v>
      </c>
    </row>
    <row r="24" spans="1:13" x14ac:dyDescent="0.25">
      <c r="A24" s="80" t="s">
        <v>20</v>
      </c>
      <c r="B24" s="81"/>
      <c r="C24" s="81"/>
      <c r="D24" s="20">
        <v>0</v>
      </c>
      <c r="E24" s="20">
        <v>0</v>
      </c>
      <c r="F24" s="31">
        <v>0</v>
      </c>
      <c r="G24" s="67" t="s">
        <v>14</v>
      </c>
      <c r="H24" s="67" t="s">
        <v>14</v>
      </c>
      <c r="I24" s="67" t="s">
        <v>14</v>
      </c>
      <c r="J24" s="67" t="s">
        <v>14</v>
      </c>
      <c r="K24" s="103" t="s">
        <v>14</v>
      </c>
      <c r="L24" s="122"/>
      <c r="M24" s="123" t="s">
        <v>14</v>
      </c>
    </row>
    <row r="25" spans="1:13" x14ac:dyDescent="0.25">
      <c r="A25" s="82" t="s">
        <v>30</v>
      </c>
      <c r="B25" s="83"/>
      <c r="C25" s="83"/>
      <c r="D25" s="21">
        <f>SUM(D23+D24)</f>
        <v>572620</v>
      </c>
      <c r="E25" s="21">
        <f>SUM(E23+E24)</f>
        <v>350000</v>
      </c>
      <c r="F25" s="32">
        <f>SUM(F23+F24)</f>
        <v>350000</v>
      </c>
      <c r="G25" s="67" t="s">
        <v>14</v>
      </c>
      <c r="H25" s="67" t="s">
        <v>14</v>
      </c>
      <c r="I25" s="67" t="s">
        <v>14</v>
      </c>
      <c r="J25" s="67" t="s">
        <v>14</v>
      </c>
      <c r="K25" s="103" t="s">
        <v>14</v>
      </c>
      <c r="L25" s="122"/>
      <c r="M25" s="123" t="s">
        <v>14</v>
      </c>
    </row>
    <row r="26" spans="1:13" ht="17.100000000000001" customHeight="1" x14ac:dyDescent="0.25">
      <c r="A26" s="91" t="s">
        <v>31</v>
      </c>
      <c r="B26" s="105"/>
      <c r="C26" s="105"/>
      <c r="D26" s="106"/>
      <c r="E26" s="106"/>
      <c r="F26" s="106"/>
      <c r="G26" s="105"/>
      <c r="H26" s="105"/>
      <c r="I26" s="105"/>
      <c r="J26" s="105"/>
      <c r="K26" s="105"/>
      <c r="L26" s="105"/>
      <c r="M26" s="107"/>
    </row>
    <row r="27" spans="1:13" x14ac:dyDescent="0.25">
      <c r="A27" s="4" t="s">
        <v>32</v>
      </c>
      <c r="B27" s="86" t="s">
        <v>33</v>
      </c>
      <c r="C27" s="87"/>
      <c r="D27" s="9">
        <v>583652</v>
      </c>
      <c r="E27" s="9">
        <v>456000</v>
      </c>
      <c r="F27" s="28">
        <v>456000</v>
      </c>
      <c r="G27" s="11">
        <v>51</v>
      </c>
      <c r="H27" s="5">
        <v>95</v>
      </c>
      <c r="I27" s="68">
        <v>8</v>
      </c>
      <c r="J27" s="68">
        <v>8</v>
      </c>
      <c r="K27" s="104">
        <v>0</v>
      </c>
      <c r="L27" s="121"/>
      <c r="M27" s="68">
        <v>0</v>
      </c>
    </row>
    <row r="28" spans="1:13" x14ac:dyDescent="0.25">
      <c r="A28" s="89" t="s">
        <v>19</v>
      </c>
      <c r="B28" s="90"/>
      <c r="C28" s="90"/>
      <c r="D28" s="8">
        <v>0</v>
      </c>
      <c r="E28" s="8">
        <v>0</v>
      </c>
      <c r="F28" s="47">
        <v>0</v>
      </c>
      <c r="G28" s="67" t="s">
        <v>14</v>
      </c>
      <c r="H28" s="12" t="s">
        <v>14</v>
      </c>
      <c r="I28" s="67" t="s">
        <v>14</v>
      </c>
      <c r="J28" s="67" t="s">
        <v>14</v>
      </c>
      <c r="K28" s="103" t="s">
        <v>14</v>
      </c>
      <c r="L28" s="122"/>
      <c r="M28" s="123" t="s">
        <v>14</v>
      </c>
    </row>
    <row r="29" spans="1:13" x14ac:dyDescent="0.25">
      <c r="A29" s="80" t="s">
        <v>20</v>
      </c>
      <c r="B29" s="81"/>
      <c r="C29" s="81"/>
      <c r="D29" s="1">
        <f>D27</f>
        <v>583652</v>
      </c>
      <c r="E29" s="1">
        <f>E27</f>
        <v>456000</v>
      </c>
      <c r="F29" s="20">
        <f>F27</f>
        <v>456000</v>
      </c>
      <c r="G29" s="67" t="s">
        <v>14</v>
      </c>
      <c r="H29" s="67" t="s">
        <v>14</v>
      </c>
      <c r="I29" s="67" t="s">
        <v>14</v>
      </c>
      <c r="J29" s="67" t="s">
        <v>14</v>
      </c>
      <c r="K29" s="103" t="s">
        <v>14</v>
      </c>
      <c r="L29" s="122"/>
      <c r="M29" s="123" t="s">
        <v>14</v>
      </c>
    </row>
    <row r="30" spans="1:13" x14ac:dyDescent="0.25">
      <c r="A30" s="82" t="s">
        <v>34</v>
      </c>
      <c r="B30" s="83"/>
      <c r="C30" s="83"/>
      <c r="D30" s="16">
        <f>D28+D29</f>
        <v>583652</v>
      </c>
      <c r="E30" s="16">
        <f>E28+E29</f>
        <v>456000</v>
      </c>
      <c r="F30" s="21">
        <f>F28+F29</f>
        <v>456000</v>
      </c>
      <c r="G30" s="67" t="s">
        <v>14</v>
      </c>
      <c r="H30" s="67" t="s">
        <v>14</v>
      </c>
      <c r="I30" s="67" t="s">
        <v>14</v>
      </c>
      <c r="J30" s="67" t="s">
        <v>14</v>
      </c>
      <c r="K30" s="103" t="s">
        <v>14</v>
      </c>
      <c r="L30" s="122"/>
      <c r="M30" s="123" t="s">
        <v>14</v>
      </c>
    </row>
    <row r="31" spans="1:13" ht="17.100000000000001" customHeight="1" x14ac:dyDescent="0.25">
      <c r="A31" s="91" t="s">
        <v>35</v>
      </c>
      <c r="B31" s="92"/>
      <c r="C31" s="92"/>
      <c r="D31" s="92"/>
      <c r="E31" s="92"/>
      <c r="F31" s="93"/>
      <c r="G31" s="92"/>
      <c r="H31" s="92"/>
      <c r="I31" s="92"/>
      <c r="J31" s="92"/>
      <c r="K31" s="92"/>
      <c r="L31" s="92"/>
      <c r="M31" s="94"/>
    </row>
    <row r="32" spans="1:13" x14ac:dyDescent="0.25">
      <c r="A32" s="4" t="s">
        <v>36</v>
      </c>
      <c r="B32" s="86" t="s">
        <v>37</v>
      </c>
      <c r="C32" s="87"/>
      <c r="D32" s="9">
        <v>383700</v>
      </c>
      <c r="E32" s="9">
        <v>264000</v>
      </c>
      <c r="F32" s="28">
        <v>264000</v>
      </c>
      <c r="G32" s="11">
        <v>47</v>
      </c>
      <c r="H32" s="5">
        <v>105</v>
      </c>
      <c r="I32" s="68">
        <v>8</v>
      </c>
      <c r="J32" s="68">
        <v>8</v>
      </c>
      <c r="K32" s="104">
        <v>0</v>
      </c>
      <c r="L32" s="121"/>
      <c r="M32" s="68">
        <v>0</v>
      </c>
    </row>
    <row r="33" spans="1:13" x14ac:dyDescent="0.25">
      <c r="A33" s="89" t="s">
        <v>19</v>
      </c>
      <c r="B33" s="90"/>
      <c r="C33" s="90"/>
      <c r="D33" s="8">
        <v>0</v>
      </c>
      <c r="E33" s="8">
        <v>0</v>
      </c>
      <c r="F33" s="47">
        <v>0</v>
      </c>
      <c r="G33" s="67" t="s">
        <v>14</v>
      </c>
      <c r="H33" s="12" t="s">
        <v>14</v>
      </c>
      <c r="I33" s="67" t="s">
        <v>14</v>
      </c>
      <c r="J33" s="67" t="s">
        <v>14</v>
      </c>
      <c r="K33" s="103" t="s">
        <v>14</v>
      </c>
      <c r="L33" s="122"/>
      <c r="M33" s="123" t="s">
        <v>14</v>
      </c>
    </row>
    <row r="34" spans="1:13" x14ac:dyDescent="0.25">
      <c r="A34" s="80" t="s">
        <v>20</v>
      </c>
      <c r="B34" s="81"/>
      <c r="C34" s="81"/>
      <c r="D34" s="1">
        <f>D32</f>
        <v>383700</v>
      </c>
      <c r="E34" s="1">
        <f>E32</f>
        <v>264000</v>
      </c>
      <c r="F34" s="20">
        <f>F32</f>
        <v>264000</v>
      </c>
      <c r="G34" s="67" t="s">
        <v>14</v>
      </c>
      <c r="H34" s="67" t="s">
        <v>14</v>
      </c>
      <c r="I34" s="67" t="s">
        <v>14</v>
      </c>
      <c r="J34" s="67" t="s">
        <v>14</v>
      </c>
      <c r="K34" s="103" t="s">
        <v>14</v>
      </c>
      <c r="L34" s="122"/>
      <c r="M34" s="123" t="s">
        <v>14</v>
      </c>
    </row>
    <row r="35" spans="1:13" x14ac:dyDescent="0.25">
      <c r="A35" s="82" t="s">
        <v>38</v>
      </c>
      <c r="B35" s="83"/>
      <c r="C35" s="83"/>
      <c r="D35" s="16">
        <f>D33+D34</f>
        <v>383700</v>
      </c>
      <c r="E35" s="16">
        <f>E33+E34</f>
        <v>264000</v>
      </c>
      <c r="F35" s="21">
        <f>F33+F34</f>
        <v>264000</v>
      </c>
      <c r="G35" s="67" t="s">
        <v>14</v>
      </c>
      <c r="H35" s="67" t="s">
        <v>14</v>
      </c>
      <c r="I35" s="67" t="s">
        <v>14</v>
      </c>
      <c r="J35" s="67" t="s">
        <v>14</v>
      </c>
      <c r="K35" s="103" t="s">
        <v>14</v>
      </c>
      <c r="L35" s="122"/>
      <c r="M35" s="123" t="s">
        <v>14</v>
      </c>
    </row>
    <row r="36" spans="1:13" ht="17.100000000000001" customHeight="1" x14ac:dyDescent="0.25">
      <c r="A36" s="91" t="s">
        <v>39</v>
      </c>
      <c r="B36" s="92"/>
      <c r="C36" s="92"/>
      <c r="D36" s="92"/>
      <c r="E36" s="92"/>
      <c r="F36" s="93"/>
      <c r="G36" s="92"/>
      <c r="H36" s="92"/>
      <c r="I36" s="92"/>
      <c r="J36" s="92"/>
      <c r="K36" s="92"/>
      <c r="L36" s="92"/>
      <c r="M36" s="94"/>
    </row>
    <row r="37" spans="1:13" x14ac:dyDescent="0.25">
      <c r="A37" s="4" t="s">
        <v>40</v>
      </c>
      <c r="B37" s="86" t="s">
        <v>41</v>
      </c>
      <c r="C37" s="87"/>
      <c r="D37" s="9">
        <v>911616</v>
      </c>
      <c r="E37" s="9">
        <v>594000</v>
      </c>
      <c r="F37" s="28">
        <v>594000</v>
      </c>
      <c r="G37" s="11">
        <v>51</v>
      </c>
      <c r="H37" s="5">
        <v>95</v>
      </c>
      <c r="I37" s="68">
        <v>8</v>
      </c>
      <c r="J37" s="68">
        <v>8</v>
      </c>
      <c r="K37" s="104">
        <v>0</v>
      </c>
      <c r="L37" s="121"/>
      <c r="M37" s="68">
        <v>0</v>
      </c>
    </row>
    <row r="38" spans="1:13" x14ac:dyDescent="0.25">
      <c r="A38" s="89" t="s">
        <v>19</v>
      </c>
      <c r="B38" s="90"/>
      <c r="C38" s="90"/>
      <c r="D38" s="8">
        <v>0</v>
      </c>
      <c r="E38" s="8">
        <v>0</v>
      </c>
      <c r="F38" s="47">
        <v>0</v>
      </c>
      <c r="G38" s="67" t="s">
        <v>14</v>
      </c>
      <c r="H38" s="12" t="s">
        <v>14</v>
      </c>
      <c r="I38" s="67" t="s">
        <v>14</v>
      </c>
      <c r="J38" s="67" t="s">
        <v>14</v>
      </c>
      <c r="K38" s="103" t="s">
        <v>14</v>
      </c>
      <c r="L38" s="122"/>
      <c r="M38" s="123" t="s">
        <v>14</v>
      </c>
    </row>
    <row r="39" spans="1:13" x14ac:dyDescent="0.25">
      <c r="A39" s="80" t="s">
        <v>20</v>
      </c>
      <c r="B39" s="81"/>
      <c r="C39" s="81"/>
      <c r="D39" s="1">
        <f>D37</f>
        <v>911616</v>
      </c>
      <c r="E39" s="1">
        <f>E37</f>
        <v>594000</v>
      </c>
      <c r="F39" s="20">
        <f>F37</f>
        <v>594000</v>
      </c>
      <c r="G39" s="67" t="s">
        <v>14</v>
      </c>
      <c r="H39" s="67" t="s">
        <v>14</v>
      </c>
      <c r="I39" s="67" t="s">
        <v>14</v>
      </c>
      <c r="J39" s="67" t="s">
        <v>14</v>
      </c>
      <c r="K39" s="103" t="s">
        <v>14</v>
      </c>
      <c r="L39" s="122"/>
      <c r="M39" s="123" t="s">
        <v>14</v>
      </c>
    </row>
    <row r="40" spans="1:13" x14ac:dyDescent="0.25">
      <c r="A40" s="82" t="s">
        <v>42</v>
      </c>
      <c r="B40" s="83"/>
      <c r="C40" s="83"/>
      <c r="D40" s="16">
        <f>D38+D39</f>
        <v>911616</v>
      </c>
      <c r="E40" s="16">
        <f>E38+E39</f>
        <v>594000</v>
      </c>
      <c r="F40" s="21">
        <f>F38+F39</f>
        <v>594000</v>
      </c>
      <c r="G40" s="67" t="s">
        <v>14</v>
      </c>
      <c r="H40" s="67" t="s">
        <v>14</v>
      </c>
      <c r="I40" s="67" t="s">
        <v>14</v>
      </c>
      <c r="J40" s="67" t="s">
        <v>14</v>
      </c>
      <c r="K40" s="103" t="s">
        <v>14</v>
      </c>
      <c r="L40" s="122"/>
      <c r="M40" s="123" t="s">
        <v>14</v>
      </c>
    </row>
    <row r="41" spans="1:13" ht="17.100000000000001" customHeight="1" x14ac:dyDescent="0.25">
      <c r="A41" s="91" t="s">
        <v>43</v>
      </c>
      <c r="B41" s="92"/>
      <c r="C41" s="92"/>
      <c r="D41" s="92"/>
      <c r="E41" s="92"/>
      <c r="F41" s="93"/>
      <c r="G41" s="92"/>
      <c r="H41" s="92"/>
      <c r="I41" s="92"/>
      <c r="J41" s="92"/>
      <c r="K41" s="92"/>
      <c r="L41" s="92"/>
      <c r="M41" s="94"/>
    </row>
    <row r="42" spans="1:13" x14ac:dyDescent="0.25">
      <c r="A42" s="4" t="s">
        <v>44</v>
      </c>
      <c r="B42" s="86" t="s">
        <v>45</v>
      </c>
      <c r="C42" s="87"/>
      <c r="D42" s="9">
        <v>909560</v>
      </c>
      <c r="E42" s="9">
        <v>586800</v>
      </c>
      <c r="F42" s="28">
        <v>0</v>
      </c>
      <c r="G42" s="11"/>
      <c r="H42" s="5" t="s">
        <v>14</v>
      </c>
      <c r="I42" s="68">
        <v>8</v>
      </c>
      <c r="J42" s="68">
        <v>8</v>
      </c>
      <c r="K42" s="104">
        <v>0</v>
      </c>
      <c r="L42" s="121"/>
      <c r="M42" s="68">
        <v>0</v>
      </c>
    </row>
    <row r="43" spans="1:13" x14ac:dyDescent="0.25">
      <c r="A43" s="89" t="s">
        <v>19</v>
      </c>
      <c r="B43" s="90"/>
      <c r="C43" s="90"/>
      <c r="D43" s="8">
        <v>0</v>
      </c>
      <c r="E43" s="8">
        <v>0</v>
      </c>
      <c r="F43" s="47">
        <v>0</v>
      </c>
      <c r="G43" s="67" t="s">
        <v>14</v>
      </c>
      <c r="H43" s="12" t="s">
        <v>14</v>
      </c>
      <c r="I43" s="67" t="s">
        <v>14</v>
      </c>
      <c r="J43" s="67" t="s">
        <v>14</v>
      </c>
      <c r="K43" s="103" t="s">
        <v>14</v>
      </c>
      <c r="L43" s="122"/>
      <c r="M43" s="123" t="s">
        <v>14</v>
      </c>
    </row>
    <row r="44" spans="1:13" x14ac:dyDescent="0.25">
      <c r="A44" s="80" t="s">
        <v>20</v>
      </c>
      <c r="B44" s="81"/>
      <c r="C44" s="81"/>
      <c r="D44" s="1">
        <f>D42</f>
        <v>909560</v>
      </c>
      <c r="E44" s="1">
        <f>E42</f>
        <v>586800</v>
      </c>
      <c r="F44" s="20">
        <f>F42</f>
        <v>0</v>
      </c>
      <c r="G44" s="67" t="s">
        <v>14</v>
      </c>
      <c r="H44" s="67" t="s">
        <v>14</v>
      </c>
      <c r="I44" s="67" t="s">
        <v>14</v>
      </c>
      <c r="J44" s="67" t="s">
        <v>14</v>
      </c>
      <c r="K44" s="103" t="s">
        <v>14</v>
      </c>
      <c r="L44" s="122"/>
      <c r="M44" s="123" t="s">
        <v>14</v>
      </c>
    </row>
    <row r="45" spans="1:13" x14ac:dyDescent="0.25">
      <c r="A45" s="82" t="s">
        <v>46</v>
      </c>
      <c r="B45" s="83"/>
      <c r="C45" s="83"/>
      <c r="D45" s="16">
        <f>D43+D44</f>
        <v>909560</v>
      </c>
      <c r="E45" s="16">
        <f>E43+E44</f>
        <v>586800</v>
      </c>
      <c r="F45" s="21">
        <f>F43+F44</f>
        <v>0</v>
      </c>
      <c r="G45" s="67" t="s">
        <v>14</v>
      </c>
      <c r="H45" s="67" t="s">
        <v>14</v>
      </c>
      <c r="I45" s="67" t="s">
        <v>14</v>
      </c>
      <c r="J45" s="67" t="s">
        <v>14</v>
      </c>
      <c r="K45" s="103" t="s">
        <v>14</v>
      </c>
      <c r="L45" s="122"/>
      <c r="M45" s="123" t="s">
        <v>14</v>
      </c>
    </row>
    <row r="46" spans="1:13" x14ac:dyDescent="0.25">
      <c r="A46" s="84" t="s">
        <v>489</v>
      </c>
      <c r="B46" s="85"/>
      <c r="C46" s="85"/>
      <c r="D46" s="13">
        <f>D18+D23+D28+D33+D38+D43</f>
        <v>572620</v>
      </c>
      <c r="E46" s="13">
        <f>E18+E23+E28+E33+E38+E43</f>
        <v>350000</v>
      </c>
      <c r="F46" s="22">
        <f>F18+F23+F28+F33+F38+F43</f>
        <v>350000</v>
      </c>
      <c r="G46" s="67" t="s">
        <v>14</v>
      </c>
      <c r="H46" s="67" t="s">
        <v>14</v>
      </c>
      <c r="I46" s="67" t="s">
        <v>14</v>
      </c>
      <c r="J46" s="67" t="s">
        <v>14</v>
      </c>
      <c r="K46" s="103" t="s">
        <v>14</v>
      </c>
      <c r="L46" s="122"/>
      <c r="M46" s="123" t="s">
        <v>14</v>
      </c>
    </row>
    <row r="47" spans="1:13" x14ac:dyDescent="0.25">
      <c r="A47" s="74" t="s">
        <v>488</v>
      </c>
      <c r="B47" s="75"/>
      <c r="C47" s="75"/>
      <c r="D47" s="43">
        <f t="shared" ref="D47:F48" si="1">D19+D24+D29+D34+D39+D44</f>
        <v>5734528</v>
      </c>
      <c r="E47" s="43">
        <f t="shared" si="1"/>
        <v>3874800</v>
      </c>
      <c r="F47" s="52">
        <f t="shared" si="1"/>
        <v>2898000</v>
      </c>
      <c r="G47" s="67" t="s">
        <v>14</v>
      </c>
      <c r="H47" s="67" t="s">
        <v>14</v>
      </c>
      <c r="I47" s="67" t="s">
        <v>14</v>
      </c>
      <c r="J47" s="67" t="s">
        <v>14</v>
      </c>
      <c r="K47" s="103" t="s">
        <v>14</v>
      </c>
      <c r="L47" s="122"/>
      <c r="M47" s="123" t="s">
        <v>14</v>
      </c>
    </row>
    <row r="48" spans="1:13" x14ac:dyDescent="0.25">
      <c r="A48" s="96" t="s">
        <v>47</v>
      </c>
      <c r="B48" s="97"/>
      <c r="C48" s="97"/>
      <c r="D48" s="17">
        <f t="shared" si="1"/>
        <v>6307148</v>
      </c>
      <c r="E48" s="17">
        <f t="shared" si="1"/>
        <v>4224800</v>
      </c>
      <c r="F48" s="23">
        <f t="shared" si="1"/>
        <v>3248000</v>
      </c>
      <c r="G48" s="67" t="s">
        <v>14</v>
      </c>
      <c r="H48" s="67" t="s">
        <v>14</v>
      </c>
      <c r="I48" s="67" t="s">
        <v>14</v>
      </c>
      <c r="J48" s="67" t="s">
        <v>14</v>
      </c>
      <c r="K48" s="103" t="s">
        <v>14</v>
      </c>
      <c r="L48" s="122"/>
      <c r="M48" s="123" t="s">
        <v>14</v>
      </c>
    </row>
    <row r="49" spans="1:13" ht="18.600000000000001" customHeight="1" x14ac:dyDescent="0.25">
      <c r="A49" s="95" t="s">
        <v>48</v>
      </c>
      <c r="B49" s="92"/>
      <c r="C49" s="92"/>
      <c r="D49" s="92"/>
      <c r="E49" s="92"/>
      <c r="F49" s="93"/>
      <c r="G49" s="92"/>
      <c r="H49" s="92"/>
      <c r="I49" s="92"/>
      <c r="J49" s="92"/>
      <c r="K49" s="92"/>
      <c r="L49" s="92"/>
      <c r="M49" s="94"/>
    </row>
    <row r="50" spans="1:13" ht="17.100000000000001" customHeight="1" x14ac:dyDescent="0.25">
      <c r="A50" s="91" t="s">
        <v>49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4"/>
    </row>
    <row r="51" spans="1:13" x14ac:dyDescent="0.25">
      <c r="A51" s="4" t="s">
        <v>50</v>
      </c>
      <c r="B51" s="86" t="s">
        <v>51</v>
      </c>
      <c r="C51" s="87"/>
      <c r="D51" s="9">
        <v>74400</v>
      </c>
      <c r="E51" s="9">
        <v>59400</v>
      </c>
      <c r="F51" s="28">
        <v>18000</v>
      </c>
      <c r="G51" s="11">
        <v>51</v>
      </c>
      <c r="H51" s="5">
        <v>110</v>
      </c>
      <c r="I51" s="68">
        <v>8</v>
      </c>
      <c r="J51" s="68">
        <v>8</v>
      </c>
      <c r="K51" s="104">
        <v>0</v>
      </c>
      <c r="L51" s="121"/>
      <c r="M51" s="68">
        <v>0</v>
      </c>
    </row>
    <row r="52" spans="1:13" x14ac:dyDescent="0.25">
      <c r="A52" s="89" t="s">
        <v>19</v>
      </c>
      <c r="B52" s="90"/>
      <c r="C52" s="90"/>
      <c r="D52" s="44">
        <v>0</v>
      </c>
      <c r="E52" s="44">
        <v>0</v>
      </c>
      <c r="F52" s="48">
        <v>0</v>
      </c>
      <c r="G52" s="67" t="s">
        <v>14</v>
      </c>
      <c r="H52" s="12" t="s">
        <v>14</v>
      </c>
      <c r="I52" s="67" t="s">
        <v>14</v>
      </c>
      <c r="J52" s="67" t="s">
        <v>14</v>
      </c>
      <c r="K52" s="103" t="s">
        <v>14</v>
      </c>
      <c r="L52" s="122"/>
      <c r="M52" s="123" t="s">
        <v>14</v>
      </c>
    </row>
    <row r="53" spans="1:13" x14ac:dyDescent="0.25">
      <c r="A53" s="80" t="s">
        <v>20</v>
      </c>
      <c r="B53" s="81"/>
      <c r="C53" s="81"/>
      <c r="D53" s="20">
        <f>D51</f>
        <v>74400</v>
      </c>
      <c r="E53" s="20">
        <f>E51</f>
        <v>59400</v>
      </c>
      <c r="F53" s="20">
        <f>F51</f>
        <v>18000</v>
      </c>
      <c r="G53" s="67" t="s">
        <v>14</v>
      </c>
      <c r="H53" s="67" t="s">
        <v>14</v>
      </c>
      <c r="I53" s="67" t="s">
        <v>14</v>
      </c>
      <c r="J53" s="67" t="s">
        <v>14</v>
      </c>
      <c r="K53" s="103" t="s">
        <v>14</v>
      </c>
      <c r="L53" s="122"/>
      <c r="M53" s="123" t="s">
        <v>14</v>
      </c>
    </row>
    <row r="54" spans="1:13" x14ac:dyDescent="0.25">
      <c r="A54" s="82" t="s">
        <v>52</v>
      </c>
      <c r="B54" s="83"/>
      <c r="C54" s="83"/>
      <c r="D54" s="21">
        <f>D52+D53</f>
        <v>74400</v>
      </c>
      <c r="E54" s="21">
        <f>E52+E53</f>
        <v>59400</v>
      </c>
      <c r="F54" s="21">
        <f>F52+F53</f>
        <v>18000</v>
      </c>
      <c r="G54" s="67" t="s">
        <v>14</v>
      </c>
      <c r="H54" s="67" t="s">
        <v>14</v>
      </c>
      <c r="I54" s="67" t="s">
        <v>14</v>
      </c>
      <c r="J54" s="67" t="s">
        <v>14</v>
      </c>
      <c r="K54" s="103" t="s">
        <v>14</v>
      </c>
      <c r="L54" s="122"/>
      <c r="M54" s="123" t="s">
        <v>14</v>
      </c>
    </row>
    <row r="55" spans="1:13" ht="17.100000000000001" customHeight="1" x14ac:dyDescent="0.25">
      <c r="A55" s="91" t="s">
        <v>53</v>
      </c>
      <c r="B55" s="92"/>
      <c r="C55" s="92"/>
      <c r="D55" s="93"/>
      <c r="E55" s="93"/>
      <c r="F55" s="93"/>
      <c r="G55" s="92"/>
      <c r="H55" s="92"/>
      <c r="I55" s="92"/>
      <c r="J55" s="92"/>
      <c r="K55" s="92"/>
      <c r="L55" s="92"/>
      <c r="M55" s="94"/>
    </row>
    <row r="56" spans="1:13" x14ac:dyDescent="0.25">
      <c r="A56" s="4" t="s">
        <v>54</v>
      </c>
      <c r="B56" s="86" t="s">
        <v>55</v>
      </c>
      <c r="C56" s="87"/>
      <c r="D56" s="9">
        <v>530000</v>
      </c>
      <c r="E56" s="9">
        <v>396000</v>
      </c>
      <c r="F56" s="27">
        <v>396000</v>
      </c>
      <c r="G56" s="11">
        <v>51</v>
      </c>
      <c r="H56" s="5">
        <v>115</v>
      </c>
      <c r="I56" s="68">
        <v>8</v>
      </c>
      <c r="J56" s="68">
        <v>8</v>
      </c>
      <c r="K56" s="104">
        <v>0</v>
      </c>
      <c r="L56" s="121"/>
      <c r="M56" s="68">
        <v>0</v>
      </c>
    </row>
    <row r="57" spans="1:13" x14ac:dyDescent="0.25">
      <c r="A57" s="4" t="s">
        <v>56</v>
      </c>
      <c r="B57" s="86" t="s">
        <v>57</v>
      </c>
      <c r="C57" s="87"/>
      <c r="D57" s="9">
        <v>111315</v>
      </c>
      <c r="E57" s="9">
        <v>82000</v>
      </c>
      <c r="F57" s="28">
        <v>82000</v>
      </c>
      <c r="G57" s="11">
        <v>51</v>
      </c>
      <c r="H57" s="5">
        <v>110</v>
      </c>
      <c r="I57" s="68">
        <v>8</v>
      </c>
      <c r="J57" s="68">
        <v>8</v>
      </c>
      <c r="K57" s="104">
        <v>0</v>
      </c>
      <c r="L57" s="121"/>
      <c r="M57" s="68">
        <v>0</v>
      </c>
    </row>
    <row r="58" spans="1:13" x14ac:dyDescent="0.25">
      <c r="A58" s="89" t="s">
        <v>19</v>
      </c>
      <c r="B58" s="90"/>
      <c r="C58" s="90"/>
      <c r="D58" s="8">
        <v>0</v>
      </c>
      <c r="E58" s="8">
        <v>0</v>
      </c>
      <c r="F58" s="47">
        <v>0</v>
      </c>
      <c r="G58" s="67" t="s">
        <v>14</v>
      </c>
      <c r="H58" s="12" t="s">
        <v>14</v>
      </c>
      <c r="I58" s="67" t="s">
        <v>14</v>
      </c>
      <c r="J58" s="67" t="s">
        <v>14</v>
      </c>
      <c r="K58" s="103" t="s">
        <v>14</v>
      </c>
      <c r="L58" s="122"/>
      <c r="M58" s="123" t="s">
        <v>14</v>
      </c>
    </row>
    <row r="59" spans="1:13" x14ac:dyDescent="0.25">
      <c r="A59" s="80" t="s">
        <v>20</v>
      </c>
      <c r="B59" s="81"/>
      <c r="C59" s="81"/>
      <c r="D59" s="1">
        <f>SUM(D56:D57)</f>
        <v>641315</v>
      </c>
      <c r="E59" s="1">
        <f>SUM(E56:E57)</f>
        <v>478000</v>
      </c>
      <c r="F59" s="20">
        <f>SUM(F56:F57)</f>
        <v>478000</v>
      </c>
      <c r="G59" s="67" t="s">
        <v>14</v>
      </c>
      <c r="H59" s="67" t="s">
        <v>14</v>
      </c>
      <c r="I59" s="67" t="s">
        <v>14</v>
      </c>
      <c r="J59" s="67" t="s">
        <v>14</v>
      </c>
      <c r="K59" s="103" t="s">
        <v>14</v>
      </c>
      <c r="L59" s="122"/>
      <c r="M59" s="123" t="s">
        <v>14</v>
      </c>
    </row>
    <row r="60" spans="1:13" x14ac:dyDescent="0.25">
      <c r="A60" s="82" t="s">
        <v>58</v>
      </c>
      <c r="B60" s="83"/>
      <c r="C60" s="83"/>
      <c r="D60" s="16">
        <f>D58+D59</f>
        <v>641315</v>
      </c>
      <c r="E60" s="16">
        <f>E58+E59</f>
        <v>478000</v>
      </c>
      <c r="F60" s="21">
        <f>F58+F59</f>
        <v>478000</v>
      </c>
      <c r="G60" s="67" t="s">
        <v>14</v>
      </c>
      <c r="H60" s="67" t="s">
        <v>14</v>
      </c>
      <c r="I60" s="67" t="s">
        <v>14</v>
      </c>
      <c r="J60" s="67" t="s">
        <v>14</v>
      </c>
      <c r="K60" s="103" t="s">
        <v>14</v>
      </c>
      <c r="L60" s="122"/>
      <c r="M60" s="123" t="s">
        <v>14</v>
      </c>
    </row>
    <row r="61" spans="1:13" ht="17.100000000000001" customHeight="1" x14ac:dyDescent="0.25">
      <c r="A61" s="91" t="s">
        <v>59</v>
      </c>
      <c r="B61" s="92"/>
      <c r="C61" s="92"/>
      <c r="D61" s="92"/>
      <c r="E61" s="92"/>
      <c r="F61" s="93"/>
      <c r="G61" s="92"/>
      <c r="H61" s="92"/>
      <c r="I61" s="92"/>
      <c r="J61" s="92"/>
      <c r="K61" s="92"/>
      <c r="L61" s="92"/>
      <c r="M61" s="94"/>
    </row>
    <row r="62" spans="1:13" x14ac:dyDescent="0.25">
      <c r="A62" s="4" t="s">
        <v>60</v>
      </c>
      <c r="B62" s="86" t="s">
        <v>61</v>
      </c>
      <c r="C62" s="87"/>
      <c r="D62" s="9">
        <v>285000</v>
      </c>
      <c r="E62" s="9">
        <v>195000</v>
      </c>
      <c r="F62" s="27">
        <v>195000</v>
      </c>
      <c r="G62" s="11">
        <v>51</v>
      </c>
      <c r="H62" s="5">
        <v>120</v>
      </c>
      <c r="I62" s="68">
        <v>8</v>
      </c>
      <c r="J62" s="68">
        <v>8</v>
      </c>
      <c r="K62" s="104">
        <v>0</v>
      </c>
      <c r="L62" s="121"/>
      <c r="M62" s="68">
        <v>0</v>
      </c>
    </row>
    <row r="63" spans="1:13" x14ac:dyDescent="0.25">
      <c r="A63" s="4" t="s">
        <v>62</v>
      </c>
      <c r="B63" s="86" t="s">
        <v>63</v>
      </c>
      <c r="C63" s="87"/>
      <c r="D63" s="10">
        <v>650000</v>
      </c>
      <c r="E63" s="10">
        <v>340000</v>
      </c>
      <c r="F63" s="37">
        <v>340000</v>
      </c>
      <c r="G63" s="11">
        <v>49</v>
      </c>
      <c r="H63" s="5">
        <v>125</v>
      </c>
      <c r="I63" s="68">
        <v>8</v>
      </c>
      <c r="J63" s="68">
        <v>8</v>
      </c>
      <c r="K63" s="104">
        <v>0</v>
      </c>
      <c r="L63" s="121"/>
      <c r="M63" s="68">
        <v>0</v>
      </c>
    </row>
    <row r="64" spans="1:13" x14ac:dyDescent="0.25">
      <c r="A64" s="89" t="s">
        <v>19</v>
      </c>
      <c r="B64" s="90"/>
      <c r="C64" s="90"/>
      <c r="D64" s="44">
        <f>D63</f>
        <v>650000</v>
      </c>
      <c r="E64" s="44">
        <v>340000</v>
      </c>
      <c r="F64" s="62">
        <v>340000</v>
      </c>
      <c r="G64" s="67" t="s">
        <v>14</v>
      </c>
      <c r="H64" s="12" t="s">
        <v>14</v>
      </c>
      <c r="I64" s="67" t="s">
        <v>14</v>
      </c>
      <c r="J64" s="67" t="s">
        <v>14</v>
      </c>
      <c r="K64" s="103" t="s">
        <v>14</v>
      </c>
      <c r="L64" s="122"/>
      <c r="M64" s="123" t="s">
        <v>14</v>
      </c>
    </row>
    <row r="65" spans="1:13" x14ac:dyDescent="0.25">
      <c r="A65" s="80" t="s">
        <v>20</v>
      </c>
      <c r="B65" s="81"/>
      <c r="C65" s="81"/>
      <c r="D65" s="20">
        <f>D62</f>
        <v>285000</v>
      </c>
      <c r="E65" s="20">
        <f>E62</f>
        <v>195000</v>
      </c>
      <c r="F65" s="20">
        <f>F62</f>
        <v>195000</v>
      </c>
      <c r="G65" s="67" t="s">
        <v>14</v>
      </c>
      <c r="H65" s="67" t="s">
        <v>14</v>
      </c>
      <c r="I65" s="67" t="s">
        <v>14</v>
      </c>
      <c r="J65" s="67" t="s">
        <v>14</v>
      </c>
      <c r="K65" s="103" t="s">
        <v>14</v>
      </c>
      <c r="L65" s="122"/>
      <c r="M65" s="123" t="s">
        <v>14</v>
      </c>
    </row>
    <row r="66" spans="1:13" x14ac:dyDescent="0.25">
      <c r="A66" s="82" t="s">
        <v>64</v>
      </c>
      <c r="B66" s="83"/>
      <c r="C66" s="83"/>
      <c r="D66" s="21">
        <f>D64+D65</f>
        <v>935000</v>
      </c>
      <c r="E66" s="21">
        <f>E64+E65</f>
        <v>535000</v>
      </c>
      <c r="F66" s="21">
        <f>F64+F65</f>
        <v>535000</v>
      </c>
      <c r="G66" s="67" t="s">
        <v>14</v>
      </c>
      <c r="H66" s="67" t="s">
        <v>14</v>
      </c>
      <c r="I66" s="67" t="s">
        <v>14</v>
      </c>
      <c r="J66" s="67" t="s">
        <v>14</v>
      </c>
      <c r="K66" s="103" t="s">
        <v>14</v>
      </c>
      <c r="L66" s="122"/>
      <c r="M66" s="123" t="s">
        <v>14</v>
      </c>
    </row>
    <row r="67" spans="1:13" ht="17.100000000000001" customHeight="1" x14ac:dyDescent="0.25">
      <c r="A67" s="91" t="s">
        <v>65</v>
      </c>
      <c r="B67" s="92"/>
      <c r="C67" s="92"/>
      <c r="D67" s="93"/>
      <c r="E67" s="93"/>
      <c r="F67" s="93"/>
      <c r="G67" s="92"/>
      <c r="H67" s="92"/>
      <c r="I67" s="92"/>
      <c r="J67" s="92"/>
      <c r="K67" s="92"/>
      <c r="L67" s="92"/>
      <c r="M67" s="94"/>
    </row>
    <row r="68" spans="1:13" x14ac:dyDescent="0.25">
      <c r="A68" s="4" t="s">
        <v>66</v>
      </c>
      <c r="B68" s="86" t="s">
        <v>67</v>
      </c>
      <c r="C68" s="87"/>
      <c r="D68" s="10">
        <v>399750</v>
      </c>
      <c r="E68" s="10">
        <v>319800</v>
      </c>
      <c r="F68" s="37">
        <v>0</v>
      </c>
      <c r="G68" s="11"/>
      <c r="H68" s="5" t="s">
        <v>14</v>
      </c>
      <c r="I68" s="68">
        <v>8</v>
      </c>
      <c r="J68" s="68">
        <v>8</v>
      </c>
      <c r="K68" s="104">
        <v>0</v>
      </c>
      <c r="L68" s="121"/>
      <c r="M68" s="68">
        <v>0</v>
      </c>
    </row>
    <row r="69" spans="1:13" x14ac:dyDescent="0.25">
      <c r="A69" s="4" t="s">
        <v>68</v>
      </c>
      <c r="B69" s="86" t="s">
        <v>69</v>
      </c>
      <c r="C69" s="87"/>
      <c r="D69" s="9">
        <v>102315</v>
      </c>
      <c r="E69" s="24">
        <v>76800</v>
      </c>
      <c r="F69" s="36">
        <v>76800</v>
      </c>
      <c r="G69" s="11">
        <v>49</v>
      </c>
      <c r="H69" s="5">
        <v>105</v>
      </c>
      <c r="I69" s="68">
        <v>8</v>
      </c>
      <c r="J69" s="68">
        <v>8</v>
      </c>
      <c r="K69" s="104">
        <v>0</v>
      </c>
      <c r="L69" s="121"/>
      <c r="M69" s="68">
        <v>0</v>
      </c>
    </row>
    <row r="70" spans="1:13" x14ac:dyDescent="0.25">
      <c r="A70" s="89" t="s">
        <v>19</v>
      </c>
      <c r="B70" s="90"/>
      <c r="C70" s="90"/>
      <c r="D70" s="8">
        <f t="shared" ref="D70:F71" si="2">D68</f>
        <v>399750</v>
      </c>
      <c r="E70" s="8">
        <f t="shared" si="2"/>
        <v>319800</v>
      </c>
      <c r="F70" s="49">
        <f t="shared" si="2"/>
        <v>0</v>
      </c>
      <c r="G70" s="67" t="s">
        <v>14</v>
      </c>
      <c r="H70" s="12" t="s">
        <v>14</v>
      </c>
      <c r="I70" s="67" t="s">
        <v>14</v>
      </c>
      <c r="J70" s="67" t="s">
        <v>14</v>
      </c>
      <c r="K70" s="103" t="s">
        <v>14</v>
      </c>
      <c r="L70" s="122"/>
      <c r="M70" s="123" t="s">
        <v>14</v>
      </c>
    </row>
    <row r="71" spans="1:13" x14ac:dyDescent="0.25">
      <c r="A71" s="80" t="s">
        <v>20</v>
      </c>
      <c r="B71" s="81"/>
      <c r="C71" s="81"/>
      <c r="D71" s="1">
        <f t="shared" si="2"/>
        <v>102315</v>
      </c>
      <c r="E71" s="1">
        <f t="shared" si="2"/>
        <v>76800</v>
      </c>
      <c r="F71" s="20">
        <f t="shared" si="2"/>
        <v>76800</v>
      </c>
      <c r="G71" s="67" t="s">
        <v>14</v>
      </c>
      <c r="H71" s="67" t="s">
        <v>14</v>
      </c>
      <c r="I71" s="67" t="s">
        <v>14</v>
      </c>
      <c r="J71" s="67" t="s">
        <v>14</v>
      </c>
      <c r="K71" s="103" t="s">
        <v>14</v>
      </c>
      <c r="L71" s="122"/>
      <c r="M71" s="123" t="s">
        <v>14</v>
      </c>
    </row>
    <row r="72" spans="1:13" x14ac:dyDescent="0.25">
      <c r="A72" s="82" t="s">
        <v>70</v>
      </c>
      <c r="B72" s="83"/>
      <c r="C72" s="83"/>
      <c r="D72" s="16">
        <f>D70+D71</f>
        <v>502065</v>
      </c>
      <c r="E72" s="16">
        <f>E70+E71</f>
        <v>396600</v>
      </c>
      <c r="F72" s="21">
        <f>F70+F71</f>
        <v>76800</v>
      </c>
      <c r="G72" s="67" t="s">
        <v>14</v>
      </c>
      <c r="H72" s="67" t="s">
        <v>14</v>
      </c>
      <c r="I72" s="67" t="s">
        <v>14</v>
      </c>
      <c r="J72" s="67" t="s">
        <v>14</v>
      </c>
      <c r="K72" s="103" t="s">
        <v>14</v>
      </c>
      <c r="L72" s="122"/>
      <c r="M72" s="123" t="s">
        <v>14</v>
      </c>
    </row>
    <row r="73" spans="1:13" ht="17.100000000000001" customHeight="1" x14ac:dyDescent="0.25">
      <c r="A73" s="91" t="s">
        <v>71</v>
      </c>
      <c r="B73" s="92"/>
      <c r="C73" s="92"/>
      <c r="D73" s="92"/>
      <c r="E73" s="92"/>
      <c r="F73" s="93"/>
      <c r="G73" s="92"/>
      <c r="H73" s="92"/>
      <c r="I73" s="92"/>
      <c r="J73" s="92"/>
      <c r="K73" s="92"/>
      <c r="L73" s="92"/>
      <c r="M73" s="94"/>
    </row>
    <row r="74" spans="1:13" x14ac:dyDescent="0.25">
      <c r="A74" s="4" t="s">
        <v>72</v>
      </c>
      <c r="B74" s="86" t="s">
        <v>73</v>
      </c>
      <c r="C74" s="87"/>
      <c r="D74" s="9">
        <v>771280</v>
      </c>
      <c r="E74" s="9">
        <v>606000</v>
      </c>
      <c r="F74" s="27">
        <v>606000</v>
      </c>
      <c r="G74" s="11">
        <v>47</v>
      </c>
      <c r="H74" s="5">
        <v>130</v>
      </c>
      <c r="I74" s="68">
        <v>8</v>
      </c>
      <c r="J74" s="68">
        <v>8</v>
      </c>
      <c r="K74" s="104">
        <v>0</v>
      </c>
      <c r="L74" s="121"/>
      <c r="M74" s="68">
        <v>0</v>
      </c>
    </row>
    <row r="75" spans="1:13" x14ac:dyDescent="0.25">
      <c r="A75" s="4" t="s">
        <v>74</v>
      </c>
      <c r="B75" s="86" t="s">
        <v>75</v>
      </c>
      <c r="C75" s="87"/>
      <c r="D75" s="25">
        <v>60000</v>
      </c>
      <c r="E75" s="25">
        <v>48000</v>
      </c>
      <c r="F75" s="37">
        <v>48000</v>
      </c>
      <c r="G75" s="11">
        <v>51</v>
      </c>
      <c r="H75" s="5">
        <v>130</v>
      </c>
      <c r="I75" s="68">
        <v>8</v>
      </c>
      <c r="J75" s="68">
        <v>8</v>
      </c>
      <c r="K75" s="104">
        <v>0</v>
      </c>
      <c r="L75" s="121"/>
      <c r="M75" s="68">
        <v>0</v>
      </c>
    </row>
    <row r="76" spans="1:13" x14ac:dyDescent="0.25">
      <c r="A76" s="89" t="s">
        <v>19</v>
      </c>
      <c r="B76" s="90"/>
      <c r="C76" s="90"/>
      <c r="D76" s="19">
        <f>D75</f>
        <v>60000</v>
      </c>
      <c r="E76" s="19">
        <f>E75</f>
        <v>48000</v>
      </c>
      <c r="F76" s="19">
        <f>F75</f>
        <v>48000</v>
      </c>
      <c r="G76" s="67" t="s">
        <v>14</v>
      </c>
      <c r="H76" s="12" t="s">
        <v>14</v>
      </c>
      <c r="I76" s="67" t="s">
        <v>14</v>
      </c>
      <c r="J76" s="67" t="s">
        <v>14</v>
      </c>
      <c r="K76" s="103" t="s">
        <v>14</v>
      </c>
      <c r="L76" s="122"/>
      <c r="M76" s="123" t="s">
        <v>14</v>
      </c>
    </row>
    <row r="77" spans="1:13" x14ac:dyDescent="0.25">
      <c r="A77" s="80" t="s">
        <v>20</v>
      </c>
      <c r="B77" s="81"/>
      <c r="C77" s="81"/>
      <c r="D77" s="20">
        <f>D74</f>
        <v>771280</v>
      </c>
      <c r="E77" s="20">
        <f>E74</f>
        <v>606000</v>
      </c>
      <c r="F77" s="20">
        <f>F74</f>
        <v>606000</v>
      </c>
      <c r="G77" s="67" t="s">
        <v>14</v>
      </c>
      <c r="H77" s="67" t="s">
        <v>14</v>
      </c>
      <c r="I77" s="67" t="s">
        <v>14</v>
      </c>
      <c r="J77" s="67" t="s">
        <v>14</v>
      </c>
      <c r="K77" s="103" t="s">
        <v>14</v>
      </c>
      <c r="L77" s="122"/>
      <c r="M77" s="123" t="s">
        <v>14</v>
      </c>
    </row>
    <row r="78" spans="1:13" x14ac:dyDescent="0.25">
      <c r="A78" s="82" t="s">
        <v>76</v>
      </c>
      <c r="B78" s="83"/>
      <c r="C78" s="83"/>
      <c r="D78" s="21">
        <f>D76+D77</f>
        <v>831280</v>
      </c>
      <c r="E78" s="21">
        <f>E76+E77</f>
        <v>654000</v>
      </c>
      <c r="F78" s="21">
        <f>F76+F77</f>
        <v>654000</v>
      </c>
      <c r="G78" s="67" t="s">
        <v>14</v>
      </c>
      <c r="H78" s="67" t="s">
        <v>14</v>
      </c>
      <c r="I78" s="67" t="s">
        <v>14</v>
      </c>
      <c r="J78" s="67" t="s">
        <v>14</v>
      </c>
      <c r="K78" s="103" t="s">
        <v>14</v>
      </c>
      <c r="L78" s="122"/>
      <c r="M78" s="123" t="s">
        <v>14</v>
      </c>
    </row>
    <row r="79" spans="1:13" x14ac:dyDescent="0.25">
      <c r="A79" s="84" t="s">
        <v>490</v>
      </c>
      <c r="B79" s="85"/>
      <c r="C79" s="85"/>
      <c r="D79" s="13">
        <f t="shared" ref="D79:F81" si="3">D52+D58+D64+D70+D76</f>
        <v>1109750</v>
      </c>
      <c r="E79" s="13">
        <f t="shared" si="3"/>
        <v>707800</v>
      </c>
      <c r="F79" s="22">
        <f t="shared" si="3"/>
        <v>388000</v>
      </c>
      <c r="G79" s="67" t="s">
        <v>14</v>
      </c>
      <c r="H79" s="67" t="s">
        <v>14</v>
      </c>
      <c r="I79" s="67" t="s">
        <v>14</v>
      </c>
      <c r="J79" s="67" t="s">
        <v>14</v>
      </c>
      <c r="K79" s="103" t="s">
        <v>14</v>
      </c>
      <c r="L79" s="122"/>
      <c r="M79" s="123" t="s">
        <v>14</v>
      </c>
    </row>
    <row r="80" spans="1:13" x14ac:dyDescent="0.25">
      <c r="A80" s="74" t="s">
        <v>491</v>
      </c>
      <c r="B80" s="75"/>
      <c r="C80" s="75"/>
      <c r="D80" s="45">
        <f t="shared" si="3"/>
        <v>1874310</v>
      </c>
      <c r="E80" s="45">
        <f t="shared" si="3"/>
        <v>1415200</v>
      </c>
      <c r="F80" s="46">
        <f t="shared" si="3"/>
        <v>1373800</v>
      </c>
      <c r="G80" s="67" t="s">
        <v>14</v>
      </c>
      <c r="H80" s="67" t="s">
        <v>14</v>
      </c>
      <c r="I80" s="67" t="s">
        <v>14</v>
      </c>
      <c r="J80" s="67" t="s">
        <v>14</v>
      </c>
      <c r="K80" s="103" t="s">
        <v>14</v>
      </c>
      <c r="L80" s="122"/>
      <c r="M80" s="123" t="s">
        <v>14</v>
      </c>
    </row>
    <row r="81" spans="1:13" x14ac:dyDescent="0.25">
      <c r="A81" s="96" t="s">
        <v>77</v>
      </c>
      <c r="B81" s="97"/>
      <c r="C81" s="97"/>
      <c r="D81" s="17">
        <f t="shared" si="3"/>
        <v>2984060</v>
      </c>
      <c r="E81" s="17">
        <f t="shared" si="3"/>
        <v>2123000</v>
      </c>
      <c r="F81" s="23">
        <f t="shared" si="3"/>
        <v>1761800</v>
      </c>
      <c r="G81" s="67" t="s">
        <v>14</v>
      </c>
      <c r="H81" s="67" t="s">
        <v>14</v>
      </c>
      <c r="I81" s="67" t="s">
        <v>14</v>
      </c>
      <c r="J81" s="67" t="s">
        <v>14</v>
      </c>
      <c r="K81" s="103" t="s">
        <v>14</v>
      </c>
      <c r="L81" s="122"/>
      <c r="M81" s="123" t="s">
        <v>14</v>
      </c>
    </row>
    <row r="82" spans="1:13" ht="18.600000000000001" customHeight="1" x14ac:dyDescent="0.25">
      <c r="A82" s="95" t="s">
        <v>78</v>
      </c>
      <c r="B82" s="92"/>
      <c r="C82" s="92"/>
      <c r="D82" s="92"/>
      <c r="E82" s="92"/>
      <c r="F82" s="93"/>
      <c r="G82" s="92"/>
      <c r="H82" s="92"/>
      <c r="I82" s="92"/>
      <c r="J82" s="92"/>
      <c r="K82" s="92"/>
      <c r="L82" s="92"/>
      <c r="M82" s="94"/>
    </row>
    <row r="83" spans="1:13" ht="17.100000000000001" customHeight="1" x14ac:dyDescent="0.25">
      <c r="A83" s="91" t="s">
        <v>79</v>
      </c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4"/>
    </row>
    <row r="84" spans="1:13" x14ac:dyDescent="0.25">
      <c r="A84" s="4" t="s">
        <v>80</v>
      </c>
      <c r="B84" s="86" t="s">
        <v>81</v>
      </c>
      <c r="C84" s="87"/>
      <c r="D84" s="9">
        <v>437000</v>
      </c>
      <c r="E84" s="9">
        <v>350000</v>
      </c>
      <c r="F84" s="28">
        <v>0</v>
      </c>
      <c r="G84" s="11"/>
      <c r="H84" s="5" t="s">
        <v>14</v>
      </c>
      <c r="I84" s="68">
        <v>8</v>
      </c>
      <c r="J84" s="68">
        <v>8</v>
      </c>
      <c r="K84" s="104">
        <v>0</v>
      </c>
      <c r="L84" s="121"/>
      <c r="M84" s="68">
        <v>0</v>
      </c>
    </row>
    <row r="85" spans="1:13" x14ac:dyDescent="0.25">
      <c r="A85" s="89" t="s">
        <v>19</v>
      </c>
      <c r="B85" s="90"/>
      <c r="C85" s="90"/>
      <c r="D85" s="44">
        <v>0</v>
      </c>
      <c r="E85" s="44">
        <v>0</v>
      </c>
      <c r="F85" s="48">
        <v>0</v>
      </c>
      <c r="G85" s="67" t="s">
        <v>14</v>
      </c>
      <c r="H85" s="12" t="s">
        <v>14</v>
      </c>
      <c r="I85" s="67" t="s">
        <v>14</v>
      </c>
      <c r="J85" s="67" t="s">
        <v>14</v>
      </c>
      <c r="K85" s="103" t="s">
        <v>14</v>
      </c>
      <c r="L85" s="122"/>
      <c r="M85" s="123" t="s">
        <v>14</v>
      </c>
    </row>
    <row r="86" spans="1:13" x14ac:dyDescent="0.25">
      <c r="A86" s="80" t="s">
        <v>20</v>
      </c>
      <c r="B86" s="81"/>
      <c r="C86" s="81"/>
      <c r="D86" s="20">
        <f>D84</f>
        <v>437000</v>
      </c>
      <c r="E86" s="20">
        <f>E84</f>
        <v>350000</v>
      </c>
      <c r="F86" s="20">
        <f>F84</f>
        <v>0</v>
      </c>
      <c r="G86" s="67" t="s">
        <v>14</v>
      </c>
      <c r="H86" s="67" t="s">
        <v>14</v>
      </c>
      <c r="I86" s="67" t="s">
        <v>14</v>
      </c>
      <c r="J86" s="67" t="s">
        <v>14</v>
      </c>
      <c r="K86" s="103" t="s">
        <v>14</v>
      </c>
      <c r="L86" s="122"/>
      <c r="M86" s="123" t="s">
        <v>14</v>
      </c>
    </row>
    <row r="87" spans="1:13" x14ac:dyDescent="0.25">
      <c r="A87" s="82" t="s">
        <v>82</v>
      </c>
      <c r="B87" s="83"/>
      <c r="C87" s="83"/>
      <c r="D87" s="21">
        <f>D85+D86</f>
        <v>437000</v>
      </c>
      <c r="E87" s="21">
        <f>E85+E86</f>
        <v>350000</v>
      </c>
      <c r="F87" s="21">
        <f>F85+F86</f>
        <v>0</v>
      </c>
      <c r="G87" s="67" t="s">
        <v>14</v>
      </c>
      <c r="H87" s="67" t="s">
        <v>14</v>
      </c>
      <c r="I87" s="67" t="s">
        <v>14</v>
      </c>
      <c r="J87" s="67" t="s">
        <v>14</v>
      </c>
      <c r="K87" s="103" t="s">
        <v>14</v>
      </c>
      <c r="L87" s="122"/>
      <c r="M87" s="123" t="s">
        <v>14</v>
      </c>
    </row>
    <row r="88" spans="1:13" ht="17.100000000000001" customHeight="1" x14ac:dyDescent="0.25">
      <c r="A88" s="91" t="s">
        <v>83</v>
      </c>
      <c r="B88" s="92"/>
      <c r="C88" s="92"/>
      <c r="D88" s="93"/>
      <c r="E88" s="93"/>
      <c r="F88" s="93"/>
      <c r="G88" s="92"/>
      <c r="H88" s="92"/>
      <c r="I88" s="92"/>
      <c r="J88" s="92"/>
      <c r="K88" s="92"/>
      <c r="L88" s="92"/>
      <c r="M88" s="94"/>
    </row>
    <row r="89" spans="1:13" x14ac:dyDescent="0.25">
      <c r="A89" s="4" t="s">
        <v>84</v>
      </c>
      <c r="B89" s="86" t="s">
        <v>85</v>
      </c>
      <c r="C89" s="87"/>
      <c r="D89" s="9">
        <v>1564000</v>
      </c>
      <c r="E89" s="9">
        <v>1080000</v>
      </c>
      <c r="F89" s="27">
        <v>1080000</v>
      </c>
      <c r="G89" s="11">
        <v>51</v>
      </c>
      <c r="H89" s="5">
        <v>110</v>
      </c>
      <c r="I89" s="68">
        <v>8</v>
      </c>
      <c r="J89" s="68">
        <v>8</v>
      </c>
      <c r="K89" s="104">
        <v>0</v>
      </c>
      <c r="L89" s="121"/>
      <c r="M89" s="68">
        <v>0</v>
      </c>
    </row>
    <row r="90" spans="1:13" x14ac:dyDescent="0.25">
      <c r="A90" s="4" t="s">
        <v>86</v>
      </c>
      <c r="B90" s="86" t="s">
        <v>87</v>
      </c>
      <c r="C90" s="87"/>
      <c r="D90" s="9">
        <v>195000</v>
      </c>
      <c r="E90" s="9">
        <v>136500</v>
      </c>
      <c r="F90" s="28">
        <v>136500</v>
      </c>
      <c r="G90" s="11">
        <v>47</v>
      </c>
      <c r="H90" s="5">
        <v>105</v>
      </c>
      <c r="I90" s="68">
        <v>8</v>
      </c>
      <c r="J90" s="68">
        <v>8</v>
      </c>
      <c r="K90" s="104">
        <v>0</v>
      </c>
      <c r="L90" s="121"/>
      <c r="M90" s="68">
        <v>0</v>
      </c>
    </row>
    <row r="91" spans="1:13" x14ac:dyDescent="0.25">
      <c r="A91" s="89" t="s">
        <v>19</v>
      </c>
      <c r="B91" s="90"/>
      <c r="C91" s="90"/>
      <c r="D91" s="44">
        <v>0</v>
      </c>
      <c r="E91" s="44">
        <v>0</v>
      </c>
      <c r="F91" s="48">
        <v>0</v>
      </c>
      <c r="G91" s="67" t="s">
        <v>14</v>
      </c>
      <c r="H91" s="12" t="s">
        <v>14</v>
      </c>
      <c r="I91" s="67" t="s">
        <v>14</v>
      </c>
      <c r="J91" s="67" t="s">
        <v>14</v>
      </c>
      <c r="K91" s="103" t="s">
        <v>14</v>
      </c>
      <c r="L91" s="122"/>
      <c r="M91" s="123" t="s">
        <v>14</v>
      </c>
    </row>
    <row r="92" spans="1:13" x14ac:dyDescent="0.25">
      <c r="A92" s="80" t="s">
        <v>20</v>
      </c>
      <c r="B92" s="81"/>
      <c r="C92" s="81"/>
      <c r="D92" s="20">
        <f>D89+D90</f>
        <v>1759000</v>
      </c>
      <c r="E92" s="20">
        <f>E89+E90</f>
        <v>1216500</v>
      </c>
      <c r="F92" s="20">
        <f>F89+F90</f>
        <v>1216500</v>
      </c>
      <c r="G92" s="67" t="s">
        <v>14</v>
      </c>
      <c r="H92" s="67" t="s">
        <v>14</v>
      </c>
      <c r="I92" s="67" t="s">
        <v>14</v>
      </c>
      <c r="J92" s="67" t="s">
        <v>14</v>
      </c>
      <c r="K92" s="103" t="s">
        <v>14</v>
      </c>
      <c r="L92" s="122"/>
      <c r="M92" s="123" t="s">
        <v>14</v>
      </c>
    </row>
    <row r="93" spans="1:13" x14ac:dyDescent="0.25">
      <c r="A93" s="82" t="s">
        <v>88</v>
      </c>
      <c r="B93" s="83"/>
      <c r="C93" s="83"/>
      <c r="D93" s="21">
        <f>D91+D92</f>
        <v>1759000</v>
      </c>
      <c r="E93" s="21">
        <f>E91+E92</f>
        <v>1216500</v>
      </c>
      <c r="F93" s="21">
        <f>F91+F92</f>
        <v>1216500</v>
      </c>
      <c r="G93" s="67" t="s">
        <v>14</v>
      </c>
      <c r="H93" s="67" t="s">
        <v>14</v>
      </c>
      <c r="I93" s="67" t="s">
        <v>14</v>
      </c>
      <c r="J93" s="67" t="s">
        <v>14</v>
      </c>
      <c r="K93" s="103" t="s">
        <v>14</v>
      </c>
      <c r="L93" s="122"/>
      <c r="M93" s="123" t="s">
        <v>14</v>
      </c>
    </row>
    <row r="94" spans="1:13" ht="17.100000000000001" customHeight="1" x14ac:dyDescent="0.25">
      <c r="A94" s="91" t="s">
        <v>89</v>
      </c>
      <c r="B94" s="92"/>
      <c r="C94" s="92"/>
      <c r="D94" s="93"/>
      <c r="E94" s="93"/>
      <c r="F94" s="93"/>
      <c r="G94" s="92"/>
      <c r="H94" s="92"/>
      <c r="I94" s="92"/>
      <c r="J94" s="92"/>
      <c r="K94" s="92"/>
      <c r="L94" s="92"/>
      <c r="M94" s="94"/>
    </row>
    <row r="95" spans="1:13" x14ac:dyDescent="0.25">
      <c r="A95" s="4" t="s">
        <v>90</v>
      </c>
      <c r="B95" s="86" t="s">
        <v>91</v>
      </c>
      <c r="C95" s="87"/>
      <c r="D95" s="9">
        <v>295600</v>
      </c>
      <c r="E95" s="9">
        <v>219600</v>
      </c>
      <c r="F95" s="28">
        <v>219600</v>
      </c>
      <c r="G95" s="11">
        <v>47</v>
      </c>
      <c r="H95" s="5">
        <v>95</v>
      </c>
      <c r="I95" s="68">
        <v>8</v>
      </c>
      <c r="J95" s="68">
        <v>8</v>
      </c>
      <c r="K95" s="104">
        <v>0</v>
      </c>
      <c r="L95" s="121"/>
      <c r="M95" s="68">
        <v>0</v>
      </c>
    </row>
    <row r="96" spans="1:13" x14ac:dyDescent="0.25">
      <c r="A96" s="89" t="s">
        <v>19</v>
      </c>
      <c r="B96" s="90"/>
      <c r="C96" s="90"/>
      <c r="D96" s="8">
        <v>0</v>
      </c>
      <c r="E96" s="8">
        <v>0</v>
      </c>
      <c r="F96" s="47">
        <v>0</v>
      </c>
      <c r="G96" s="67" t="s">
        <v>14</v>
      </c>
      <c r="H96" s="12" t="s">
        <v>14</v>
      </c>
      <c r="I96" s="67" t="s">
        <v>14</v>
      </c>
      <c r="J96" s="67" t="s">
        <v>14</v>
      </c>
      <c r="K96" s="103" t="s">
        <v>14</v>
      </c>
      <c r="L96" s="122"/>
      <c r="M96" s="123" t="s">
        <v>14</v>
      </c>
    </row>
    <row r="97" spans="1:13" x14ac:dyDescent="0.25">
      <c r="A97" s="80" t="s">
        <v>20</v>
      </c>
      <c r="B97" s="81"/>
      <c r="C97" s="81"/>
      <c r="D97" s="1">
        <f>D95</f>
        <v>295600</v>
      </c>
      <c r="E97" s="1">
        <f>E95</f>
        <v>219600</v>
      </c>
      <c r="F97" s="20">
        <f>F95</f>
        <v>219600</v>
      </c>
      <c r="G97" s="67" t="s">
        <v>14</v>
      </c>
      <c r="H97" s="67" t="s">
        <v>14</v>
      </c>
      <c r="I97" s="67" t="s">
        <v>14</v>
      </c>
      <c r="J97" s="67" t="s">
        <v>14</v>
      </c>
      <c r="K97" s="103" t="s">
        <v>14</v>
      </c>
      <c r="L97" s="122"/>
      <c r="M97" s="123" t="s">
        <v>14</v>
      </c>
    </row>
    <row r="98" spans="1:13" x14ac:dyDescent="0.25">
      <c r="A98" s="82" t="s">
        <v>92</v>
      </c>
      <c r="B98" s="83"/>
      <c r="C98" s="83"/>
      <c r="D98" s="16">
        <f>D96+D97</f>
        <v>295600</v>
      </c>
      <c r="E98" s="16">
        <f>E96+E97</f>
        <v>219600</v>
      </c>
      <c r="F98" s="21">
        <f>F96+F97</f>
        <v>219600</v>
      </c>
      <c r="G98" s="67" t="s">
        <v>14</v>
      </c>
      <c r="H98" s="67" t="s">
        <v>14</v>
      </c>
      <c r="I98" s="67" t="s">
        <v>14</v>
      </c>
      <c r="J98" s="67" t="s">
        <v>14</v>
      </c>
      <c r="K98" s="103" t="s">
        <v>14</v>
      </c>
      <c r="L98" s="122"/>
      <c r="M98" s="123" t="s">
        <v>14</v>
      </c>
    </row>
    <row r="99" spans="1:13" ht="17.100000000000001" customHeight="1" x14ac:dyDescent="0.25">
      <c r="A99" s="91" t="s">
        <v>93</v>
      </c>
      <c r="B99" s="92"/>
      <c r="C99" s="92"/>
      <c r="D99" s="92"/>
      <c r="E99" s="92"/>
      <c r="F99" s="93"/>
      <c r="G99" s="92"/>
      <c r="H99" s="92"/>
      <c r="I99" s="92"/>
      <c r="J99" s="92"/>
      <c r="K99" s="92"/>
      <c r="L99" s="92"/>
      <c r="M99" s="94"/>
    </row>
    <row r="100" spans="1:13" x14ac:dyDescent="0.25">
      <c r="A100" s="4" t="s">
        <v>94</v>
      </c>
      <c r="B100" s="86" t="s">
        <v>95</v>
      </c>
      <c r="C100" s="87"/>
      <c r="D100" s="9">
        <v>715000</v>
      </c>
      <c r="E100" s="9">
        <v>570000</v>
      </c>
      <c r="F100" s="27">
        <v>570000</v>
      </c>
      <c r="G100" s="11">
        <v>51</v>
      </c>
      <c r="H100" s="5">
        <v>100</v>
      </c>
      <c r="I100" s="68">
        <v>8</v>
      </c>
      <c r="J100" s="68">
        <v>8</v>
      </c>
      <c r="K100" s="104">
        <v>0</v>
      </c>
      <c r="L100" s="121"/>
      <c r="M100" s="68">
        <v>0</v>
      </c>
    </row>
    <row r="101" spans="1:13" x14ac:dyDescent="0.25">
      <c r="A101" s="4" t="s">
        <v>96</v>
      </c>
      <c r="B101" s="86" t="s">
        <v>97</v>
      </c>
      <c r="C101" s="87"/>
      <c r="D101" s="9">
        <v>360200</v>
      </c>
      <c r="E101" s="9">
        <v>301200</v>
      </c>
      <c r="F101" s="28">
        <v>301200</v>
      </c>
      <c r="G101" s="11">
        <v>51</v>
      </c>
      <c r="H101" s="5">
        <v>95</v>
      </c>
      <c r="I101" s="68">
        <v>8</v>
      </c>
      <c r="J101" s="68">
        <v>8</v>
      </c>
      <c r="K101" s="104">
        <v>0</v>
      </c>
      <c r="L101" s="121"/>
      <c r="M101" s="68">
        <v>0</v>
      </c>
    </row>
    <row r="102" spans="1:13" x14ac:dyDescent="0.25">
      <c r="A102" s="89" t="s">
        <v>19</v>
      </c>
      <c r="B102" s="90"/>
      <c r="C102" s="90"/>
      <c r="D102" s="8">
        <v>0</v>
      </c>
      <c r="E102" s="8">
        <v>0</v>
      </c>
      <c r="F102" s="47">
        <v>0</v>
      </c>
      <c r="G102" s="67" t="s">
        <v>14</v>
      </c>
      <c r="H102" s="12" t="s">
        <v>14</v>
      </c>
      <c r="I102" s="67" t="s">
        <v>14</v>
      </c>
      <c r="J102" s="67" t="s">
        <v>14</v>
      </c>
      <c r="K102" s="103" t="s">
        <v>14</v>
      </c>
      <c r="L102" s="122"/>
      <c r="M102" s="123" t="s">
        <v>14</v>
      </c>
    </row>
    <row r="103" spans="1:13" x14ac:dyDescent="0.25">
      <c r="A103" s="80" t="s">
        <v>20</v>
      </c>
      <c r="B103" s="81"/>
      <c r="C103" s="81"/>
      <c r="D103" s="1">
        <f>D100+D101</f>
        <v>1075200</v>
      </c>
      <c r="E103" s="1">
        <f>E100+E101</f>
        <v>871200</v>
      </c>
      <c r="F103" s="20">
        <f>F100+F101</f>
        <v>871200</v>
      </c>
      <c r="G103" s="67" t="s">
        <v>14</v>
      </c>
      <c r="H103" s="67" t="s">
        <v>14</v>
      </c>
      <c r="I103" s="67" t="s">
        <v>14</v>
      </c>
      <c r="J103" s="67" t="s">
        <v>14</v>
      </c>
      <c r="K103" s="103" t="s">
        <v>14</v>
      </c>
      <c r="L103" s="122"/>
      <c r="M103" s="123" t="s">
        <v>14</v>
      </c>
    </row>
    <row r="104" spans="1:13" x14ac:dyDescent="0.25">
      <c r="A104" s="82" t="s">
        <v>98</v>
      </c>
      <c r="B104" s="83"/>
      <c r="C104" s="83"/>
      <c r="D104" s="16">
        <f>D102+D103</f>
        <v>1075200</v>
      </c>
      <c r="E104" s="16">
        <f>E102+E103</f>
        <v>871200</v>
      </c>
      <c r="F104" s="21">
        <f>F102+F103</f>
        <v>871200</v>
      </c>
      <c r="G104" s="67" t="s">
        <v>14</v>
      </c>
      <c r="H104" s="67" t="s">
        <v>14</v>
      </c>
      <c r="I104" s="67" t="s">
        <v>14</v>
      </c>
      <c r="J104" s="67" t="s">
        <v>14</v>
      </c>
      <c r="K104" s="103" t="s">
        <v>14</v>
      </c>
      <c r="L104" s="122"/>
      <c r="M104" s="123" t="s">
        <v>14</v>
      </c>
    </row>
    <row r="105" spans="1:13" x14ac:dyDescent="0.25">
      <c r="A105" s="84" t="s">
        <v>493</v>
      </c>
      <c r="B105" s="85"/>
      <c r="C105" s="85"/>
      <c r="D105" s="13">
        <f>D85+D91+D96+D102</f>
        <v>0</v>
      </c>
      <c r="E105" s="13">
        <f>E85+E91+E96+E102</f>
        <v>0</v>
      </c>
      <c r="F105" s="22">
        <f>F85+F91+F96+F102</f>
        <v>0</v>
      </c>
      <c r="G105" s="67" t="s">
        <v>14</v>
      </c>
      <c r="H105" s="67" t="s">
        <v>14</v>
      </c>
      <c r="I105" s="67" t="s">
        <v>14</v>
      </c>
      <c r="J105" s="67" t="s">
        <v>14</v>
      </c>
      <c r="K105" s="103" t="s">
        <v>14</v>
      </c>
      <c r="L105" s="122"/>
      <c r="M105" s="123" t="s">
        <v>14</v>
      </c>
    </row>
    <row r="106" spans="1:13" x14ac:dyDescent="0.25">
      <c r="A106" s="74" t="s">
        <v>492</v>
      </c>
      <c r="B106" s="75"/>
      <c r="C106" s="75"/>
      <c r="D106" s="45">
        <f t="shared" ref="D106:F107" si="4">D86+D92+D97+D103</f>
        <v>3566800</v>
      </c>
      <c r="E106" s="45">
        <f t="shared" si="4"/>
        <v>2657300</v>
      </c>
      <c r="F106" s="46">
        <f t="shared" si="4"/>
        <v>2307300</v>
      </c>
      <c r="G106" s="67" t="s">
        <v>14</v>
      </c>
      <c r="H106" s="67" t="s">
        <v>14</v>
      </c>
      <c r="I106" s="67" t="s">
        <v>14</v>
      </c>
      <c r="J106" s="67" t="s">
        <v>14</v>
      </c>
      <c r="K106" s="103" t="s">
        <v>14</v>
      </c>
      <c r="L106" s="122"/>
      <c r="M106" s="123" t="s">
        <v>14</v>
      </c>
    </row>
    <row r="107" spans="1:13" x14ac:dyDescent="0.25">
      <c r="A107" s="96" t="s">
        <v>99</v>
      </c>
      <c r="B107" s="97"/>
      <c r="C107" s="97"/>
      <c r="D107" s="17">
        <f t="shared" si="4"/>
        <v>3566800</v>
      </c>
      <c r="E107" s="17">
        <f t="shared" si="4"/>
        <v>2657300</v>
      </c>
      <c r="F107" s="23">
        <f t="shared" si="4"/>
        <v>2307300</v>
      </c>
      <c r="G107" s="67" t="s">
        <v>14</v>
      </c>
      <c r="H107" s="67" t="s">
        <v>14</v>
      </c>
      <c r="I107" s="67" t="s">
        <v>14</v>
      </c>
      <c r="J107" s="67" t="s">
        <v>14</v>
      </c>
      <c r="K107" s="103" t="s">
        <v>14</v>
      </c>
      <c r="L107" s="122"/>
      <c r="M107" s="123" t="s">
        <v>14</v>
      </c>
    </row>
    <row r="108" spans="1:13" ht="18.600000000000001" customHeight="1" x14ac:dyDescent="0.25">
      <c r="A108" s="95" t="s">
        <v>100</v>
      </c>
      <c r="B108" s="92"/>
      <c r="C108" s="92"/>
      <c r="D108" s="92"/>
      <c r="E108" s="92"/>
      <c r="F108" s="93"/>
      <c r="G108" s="92"/>
      <c r="H108" s="92"/>
      <c r="I108" s="92"/>
      <c r="J108" s="92"/>
      <c r="K108" s="92"/>
      <c r="L108" s="92"/>
      <c r="M108" s="94"/>
    </row>
    <row r="109" spans="1:13" ht="17.100000000000001" customHeight="1" x14ac:dyDescent="0.25">
      <c r="A109" s="91" t="s">
        <v>101</v>
      </c>
      <c r="B109" s="92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4"/>
    </row>
    <row r="110" spans="1:13" x14ac:dyDescent="0.25">
      <c r="A110" s="4" t="s">
        <v>102</v>
      </c>
      <c r="B110" s="86" t="s">
        <v>103</v>
      </c>
      <c r="C110" s="87"/>
      <c r="D110" s="9">
        <v>32000</v>
      </c>
      <c r="E110" s="9">
        <v>28000</v>
      </c>
      <c r="F110" s="27">
        <v>0</v>
      </c>
      <c r="G110" s="11"/>
      <c r="H110" s="5" t="s">
        <v>14</v>
      </c>
      <c r="I110" s="68">
        <v>8</v>
      </c>
      <c r="J110" s="68">
        <v>8</v>
      </c>
      <c r="K110" s="104">
        <v>0</v>
      </c>
      <c r="L110" s="121"/>
      <c r="M110" s="68">
        <v>0</v>
      </c>
    </row>
    <row r="111" spans="1:13" x14ac:dyDescent="0.25">
      <c r="A111" s="89" t="s">
        <v>19</v>
      </c>
      <c r="B111" s="90"/>
      <c r="C111" s="90"/>
      <c r="D111" s="8">
        <v>0</v>
      </c>
      <c r="E111" s="8">
        <v>0</v>
      </c>
      <c r="F111" s="47">
        <v>0</v>
      </c>
      <c r="G111" s="67" t="s">
        <v>14</v>
      </c>
      <c r="H111" s="12" t="s">
        <v>14</v>
      </c>
      <c r="I111" s="67" t="s">
        <v>14</v>
      </c>
      <c r="J111" s="67" t="s">
        <v>14</v>
      </c>
      <c r="K111" s="103" t="s">
        <v>14</v>
      </c>
      <c r="L111" s="122"/>
      <c r="M111" s="123" t="s">
        <v>14</v>
      </c>
    </row>
    <row r="112" spans="1:13" x14ac:dyDescent="0.25">
      <c r="A112" s="80" t="s">
        <v>20</v>
      </c>
      <c r="B112" s="81"/>
      <c r="C112" s="81"/>
      <c r="D112" s="1">
        <v>64000</v>
      </c>
      <c r="E112" s="1">
        <v>60000</v>
      </c>
      <c r="F112" s="50">
        <v>0</v>
      </c>
      <c r="G112" s="67" t="s">
        <v>14</v>
      </c>
      <c r="H112" s="67" t="s">
        <v>14</v>
      </c>
      <c r="I112" s="67" t="s">
        <v>14</v>
      </c>
      <c r="J112" s="67" t="s">
        <v>14</v>
      </c>
      <c r="K112" s="103" t="s">
        <v>14</v>
      </c>
      <c r="L112" s="122"/>
      <c r="M112" s="123" t="s">
        <v>14</v>
      </c>
    </row>
    <row r="113" spans="1:13" x14ac:dyDescent="0.25">
      <c r="A113" s="82" t="s">
        <v>104</v>
      </c>
      <c r="B113" s="83"/>
      <c r="C113" s="83"/>
      <c r="D113" s="16">
        <f>D111+D112</f>
        <v>64000</v>
      </c>
      <c r="E113" s="16">
        <f>E111+E112</f>
        <v>60000</v>
      </c>
      <c r="F113" s="51">
        <f>F111+F112</f>
        <v>0</v>
      </c>
      <c r="G113" s="67" t="s">
        <v>14</v>
      </c>
      <c r="H113" s="67" t="s">
        <v>14</v>
      </c>
      <c r="I113" s="67" t="s">
        <v>14</v>
      </c>
      <c r="J113" s="67" t="s">
        <v>14</v>
      </c>
      <c r="K113" s="103" t="s">
        <v>14</v>
      </c>
      <c r="L113" s="122"/>
      <c r="M113" s="123" t="s">
        <v>14</v>
      </c>
    </row>
    <row r="114" spans="1:13" ht="17.100000000000001" customHeight="1" x14ac:dyDescent="0.25">
      <c r="A114" s="91" t="s">
        <v>105</v>
      </c>
      <c r="B114" s="92"/>
      <c r="C114" s="92"/>
      <c r="D114" s="92"/>
      <c r="E114" s="92"/>
      <c r="F114" s="93"/>
      <c r="G114" s="92"/>
      <c r="H114" s="92"/>
      <c r="I114" s="92"/>
      <c r="J114" s="92"/>
      <c r="K114" s="92"/>
      <c r="L114" s="92"/>
      <c r="M114" s="94"/>
    </row>
    <row r="115" spans="1:13" x14ac:dyDescent="0.25">
      <c r="A115" s="4" t="s">
        <v>106</v>
      </c>
      <c r="B115" s="86" t="s">
        <v>107</v>
      </c>
      <c r="C115" s="87"/>
      <c r="D115" s="9">
        <v>1473000</v>
      </c>
      <c r="E115" s="9">
        <v>1030000</v>
      </c>
      <c r="F115" s="27">
        <v>1030000</v>
      </c>
      <c r="G115" s="11">
        <v>51</v>
      </c>
      <c r="H115" s="5">
        <v>90</v>
      </c>
      <c r="I115" s="68">
        <v>8</v>
      </c>
      <c r="J115" s="68">
        <v>8</v>
      </c>
      <c r="K115" s="104">
        <v>0</v>
      </c>
      <c r="L115" s="121"/>
      <c r="M115" s="68">
        <v>0</v>
      </c>
    </row>
    <row r="116" spans="1:13" x14ac:dyDescent="0.25">
      <c r="A116" s="4" t="s">
        <v>108</v>
      </c>
      <c r="B116" s="86" t="s">
        <v>109</v>
      </c>
      <c r="C116" s="87"/>
      <c r="D116" s="9">
        <v>249000</v>
      </c>
      <c r="E116" s="9">
        <v>174000</v>
      </c>
      <c r="F116" s="28">
        <v>174000</v>
      </c>
      <c r="G116" s="11">
        <v>47</v>
      </c>
      <c r="H116" s="5">
        <v>95</v>
      </c>
      <c r="I116" s="68">
        <v>8</v>
      </c>
      <c r="J116" s="68">
        <v>8</v>
      </c>
      <c r="K116" s="104">
        <v>0</v>
      </c>
      <c r="L116" s="121"/>
      <c r="M116" s="68">
        <v>0</v>
      </c>
    </row>
    <row r="117" spans="1:13" x14ac:dyDescent="0.25">
      <c r="A117" s="89" t="s">
        <v>19</v>
      </c>
      <c r="B117" s="90"/>
      <c r="C117" s="90"/>
      <c r="D117" s="8">
        <v>0</v>
      </c>
      <c r="E117" s="8">
        <v>0</v>
      </c>
      <c r="F117" s="47">
        <v>0</v>
      </c>
      <c r="G117" s="67" t="s">
        <v>14</v>
      </c>
      <c r="H117" s="12" t="s">
        <v>14</v>
      </c>
      <c r="I117" s="67" t="s">
        <v>14</v>
      </c>
      <c r="J117" s="67" t="s">
        <v>14</v>
      </c>
      <c r="K117" s="103" t="s">
        <v>14</v>
      </c>
      <c r="L117" s="122"/>
      <c r="M117" s="123" t="s">
        <v>14</v>
      </c>
    </row>
    <row r="118" spans="1:13" x14ac:dyDescent="0.25">
      <c r="A118" s="80" t="s">
        <v>20</v>
      </c>
      <c r="B118" s="81"/>
      <c r="C118" s="81"/>
      <c r="D118" s="1">
        <f>D115+D116</f>
        <v>1722000</v>
      </c>
      <c r="E118" s="1">
        <f>E115+E116</f>
        <v>1204000</v>
      </c>
      <c r="F118" s="20">
        <f>F115+F116</f>
        <v>1204000</v>
      </c>
      <c r="G118" s="67" t="s">
        <v>14</v>
      </c>
      <c r="H118" s="67" t="s">
        <v>14</v>
      </c>
      <c r="I118" s="67" t="s">
        <v>14</v>
      </c>
      <c r="J118" s="67" t="s">
        <v>14</v>
      </c>
      <c r="K118" s="103" t="s">
        <v>14</v>
      </c>
      <c r="L118" s="122"/>
      <c r="M118" s="123" t="s">
        <v>14</v>
      </c>
    </row>
    <row r="119" spans="1:13" x14ac:dyDescent="0.25">
      <c r="A119" s="82" t="s">
        <v>110</v>
      </c>
      <c r="B119" s="83"/>
      <c r="C119" s="83"/>
      <c r="D119" s="16">
        <f>D117+D118</f>
        <v>1722000</v>
      </c>
      <c r="E119" s="16">
        <f>E117+E118</f>
        <v>1204000</v>
      </c>
      <c r="F119" s="21">
        <f>F117+F118</f>
        <v>1204000</v>
      </c>
      <c r="G119" s="67" t="s">
        <v>14</v>
      </c>
      <c r="H119" s="67" t="s">
        <v>14</v>
      </c>
      <c r="I119" s="67" t="s">
        <v>14</v>
      </c>
      <c r="J119" s="67" t="s">
        <v>14</v>
      </c>
      <c r="K119" s="103" t="s">
        <v>14</v>
      </c>
      <c r="L119" s="122"/>
      <c r="M119" s="123" t="s">
        <v>14</v>
      </c>
    </row>
    <row r="120" spans="1:13" x14ac:dyDescent="0.25">
      <c r="A120" s="84" t="s">
        <v>494</v>
      </c>
      <c r="B120" s="85"/>
      <c r="C120" s="85"/>
      <c r="D120" s="13">
        <f>D111+D117</f>
        <v>0</v>
      </c>
      <c r="E120" s="13">
        <f>E111+E117</f>
        <v>0</v>
      </c>
      <c r="F120" s="22">
        <f>F111+F117</f>
        <v>0</v>
      </c>
      <c r="G120" s="67" t="s">
        <v>14</v>
      </c>
      <c r="H120" s="67" t="s">
        <v>14</v>
      </c>
      <c r="I120" s="67" t="s">
        <v>14</v>
      </c>
      <c r="J120" s="67" t="s">
        <v>14</v>
      </c>
      <c r="K120" s="103" t="s">
        <v>14</v>
      </c>
      <c r="L120" s="122"/>
      <c r="M120" s="123" t="s">
        <v>14</v>
      </c>
    </row>
    <row r="121" spans="1:13" x14ac:dyDescent="0.25">
      <c r="A121" s="74" t="s">
        <v>495</v>
      </c>
      <c r="B121" s="75"/>
      <c r="C121" s="75"/>
      <c r="D121" s="45">
        <f t="shared" ref="D121:F122" si="5">D112+D118</f>
        <v>1786000</v>
      </c>
      <c r="E121" s="45">
        <f t="shared" si="5"/>
        <v>1264000</v>
      </c>
      <c r="F121" s="46">
        <f t="shared" si="5"/>
        <v>1204000</v>
      </c>
      <c r="G121" s="67" t="s">
        <v>14</v>
      </c>
      <c r="H121" s="67" t="s">
        <v>14</v>
      </c>
      <c r="I121" s="67" t="s">
        <v>14</v>
      </c>
      <c r="J121" s="67" t="s">
        <v>14</v>
      </c>
      <c r="K121" s="103" t="s">
        <v>14</v>
      </c>
      <c r="L121" s="122"/>
      <c r="M121" s="123" t="s">
        <v>14</v>
      </c>
    </row>
    <row r="122" spans="1:13" x14ac:dyDescent="0.25">
      <c r="A122" s="96" t="s">
        <v>111</v>
      </c>
      <c r="B122" s="97"/>
      <c r="C122" s="97"/>
      <c r="D122" s="17">
        <f t="shared" si="5"/>
        <v>1786000</v>
      </c>
      <c r="E122" s="17">
        <f t="shared" si="5"/>
        <v>1264000</v>
      </c>
      <c r="F122" s="23">
        <f t="shared" si="5"/>
        <v>1204000</v>
      </c>
      <c r="G122" s="67" t="s">
        <v>14</v>
      </c>
      <c r="H122" s="67" t="s">
        <v>14</v>
      </c>
      <c r="I122" s="67" t="s">
        <v>14</v>
      </c>
      <c r="J122" s="67" t="s">
        <v>14</v>
      </c>
      <c r="K122" s="103" t="s">
        <v>14</v>
      </c>
      <c r="L122" s="122"/>
      <c r="M122" s="123" t="s">
        <v>14</v>
      </c>
    </row>
    <row r="123" spans="1:13" ht="18.600000000000001" customHeight="1" x14ac:dyDescent="0.25">
      <c r="A123" s="95" t="s">
        <v>112</v>
      </c>
      <c r="B123" s="92"/>
      <c r="C123" s="92"/>
      <c r="D123" s="92"/>
      <c r="E123" s="92"/>
      <c r="F123" s="93"/>
      <c r="G123" s="92"/>
      <c r="H123" s="92"/>
      <c r="I123" s="92"/>
      <c r="J123" s="92"/>
      <c r="K123" s="92"/>
      <c r="L123" s="92"/>
      <c r="M123" s="94"/>
    </row>
    <row r="124" spans="1:13" ht="17.100000000000001" customHeight="1" x14ac:dyDescent="0.25">
      <c r="A124" s="91" t="s">
        <v>113</v>
      </c>
      <c r="B124" s="92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4"/>
    </row>
    <row r="125" spans="1:13" x14ac:dyDescent="0.25">
      <c r="A125" s="4" t="s">
        <v>114</v>
      </c>
      <c r="B125" s="86" t="s">
        <v>115</v>
      </c>
      <c r="C125" s="87"/>
      <c r="D125" s="9">
        <v>1486000</v>
      </c>
      <c r="E125" s="9">
        <v>1116000</v>
      </c>
      <c r="F125" s="28">
        <v>1116000</v>
      </c>
      <c r="G125" s="11">
        <v>51</v>
      </c>
      <c r="H125" s="5">
        <v>110</v>
      </c>
      <c r="I125" s="68">
        <v>8</v>
      </c>
      <c r="J125" s="68">
        <v>8</v>
      </c>
      <c r="K125" s="104">
        <v>0</v>
      </c>
      <c r="L125" s="121"/>
      <c r="M125" s="68">
        <v>0</v>
      </c>
    </row>
    <row r="126" spans="1:13" x14ac:dyDescent="0.25">
      <c r="A126" s="89" t="s">
        <v>19</v>
      </c>
      <c r="B126" s="90"/>
      <c r="C126" s="90"/>
      <c r="D126" s="8">
        <v>0</v>
      </c>
      <c r="E126" s="8">
        <v>0</v>
      </c>
      <c r="F126" s="48">
        <v>0</v>
      </c>
      <c r="G126" s="67" t="s">
        <v>14</v>
      </c>
      <c r="H126" s="12" t="s">
        <v>14</v>
      </c>
      <c r="I126" s="67" t="s">
        <v>14</v>
      </c>
      <c r="J126" s="67" t="s">
        <v>14</v>
      </c>
      <c r="K126" s="103" t="s">
        <v>14</v>
      </c>
      <c r="L126" s="122"/>
      <c r="M126" s="123" t="s">
        <v>14</v>
      </c>
    </row>
    <row r="127" spans="1:13" x14ac:dyDescent="0.25">
      <c r="A127" s="80" t="s">
        <v>20</v>
      </c>
      <c r="B127" s="81"/>
      <c r="C127" s="81"/>
      <c r="D127" s="1">
        <f>D125</f>
        <v>1486000</v>
      </c>
      <c r="E127" s="1">
        <f>E125</f>
        <v>1116000</v>
      </c>
      <c r="F127" s="20">
        <f>F125</f>
        <v>1116000</v>
      </c>
      <c r="G127" s="67" t="s">
        <v>14</v>
      </c>
      <c r="H127" s="67" t="s">
        <v>14</v>
      </c>
      <c r="I127" s="67" t="s">
        <v>14</v>
      </c>
      <c r="J127" s="67" t="s">
        <v>14</v>
      </c>
      <c r="K127" s="103" t="s">
        <v>14</v>
      </c>
      <c r="L127" s="122"/>
      <c r="M127" s="123" t="s">
        <v>14</v>
      </c>
    </row>
    <row r="128" spans="1:13" x14ac:dyDescent="0.25">
      <c r="A128" s="82" t="s">
        <v>116</v>
      </c>
      <c r="B128" s="83"/>
      <c r="C128" s="83"/>
      <c r="D128" s="16">
        <f>D126+D127</f>
        <v>1486000</v>
      </c>
      <c r="E128" s="16">
        <f>E126+E127</f>
        <v>1116000</v>
      </c>
      <c r="F128" s="21">
        <f>F126+F127</f>
        <v>1116000</v>
      </c>
      <c r="G128" s="67" t="s">
        <v>14</v>
      </c>
      <c r="H128" s="67" t="s">
        <v>14</v>
      </c>
      <c r="I128" s="67" t="s">
        <v>14</v>
      </c>
      <c r="J128" s="67" t="s">
        <v>14</v>
      </c>
      <c r="K128" s="103" t="s">
        <v>14</v>
      </c>
      <c r="L128" s="122"/>
      <c r="M128" s="123" t="s">
        <v>14</v>
      </c>
    </row>
    <row r="129" spans="1:13" ht="17.100000000000001" customHeight="1" x14ac:dyDescent="0.25">
      <c r="A129" s="91" t="s">
        <v>117</v>
      </c>
      <c r="B129" s="92"/>
      <c r="C129" s="92"/>
      <c r="D129" s="92"/>
      <c r="E129" s="92"/>
      <c r="F129" s="93"/>
      <c r="G129" s="92"/>
      <c r="H129" s="92"/>
      <c r="I129" s="92"/>
      <c r="J129" s="92"/>
      <c r="K129" s="92"/>
      <c r="L129" s="92"/>
      <c r="M129" s="94"/>
    </row>
    <row r="130" spans="1:13" x14ac:dyDescent="0.25">
      <c r="A130" s="4" t="s">
        <v>118</v>
      </c>
      <c r="B130" s="86" t="s">
        <v>119</v>
      </c>
      <c r="C130" s="87"/>
      <c r="D130" s="9">
        <v>342000</v>
      </c>
      <c r="E130" s="9">
        <v>307800</v>
      </c>
      <c r="F130" s="28">
        <v>307800</v>
      </c>
      <c r="G130" s="11">
        <v>51</v>
      </c>
      <c r="H130" s="5">
        <v>95</v>
      </c>
      <c r="I130" s="68">
        <v>8</v>
      </c>
      <c r="J130" s="68">
        <v>8</v>
      </c>
      <c r="K130" s="104">
        <v>0</v>
      </c>
      <c r="L130" s="121"/>
      <c r="M130" s="68">
        <v>0</v>
      </c>
    </row>
    <row r="131" spans="1:13" x14ac:dyDescent="0.25">
      <c r="A131" s="4" t="s">
        <v>120</v>
      </c>
      <c r="B131" s="86" t="s">
        <v>121</v>
      </c>
      <c r="C131" s="87"/>
      <c r="D131" s="10">
        <v>2374408</v>
      </c>
      <c r="E131" s="18">
        <v>350000</v>
      </c>
      <c r="F131" s="29">
        <v>350000</v>
      </c>
      <c r="G131" s="11">
        <v>47</v>
      </c>
      <c r="H131" s="5">
        <v>110</v>
      </c>
      <c r="I131" s="68">
        <v>8</v>
      </c>
      <c r="J131" s="68">
        <v>8</v>
      </c>
      <c r="K131" s="104">
        <v>0</v>
      </c>
      <c r="L131" s="121"/>
      <c r="M131" s="68">
        <v>0</v>
      </c>
    </row>
    <row r="132" spans="1:13" x14ac:dyDescent="0.25">
      <c r="A132" s="89" t="s">
        <v>19</v>
      </c>
      <c r="B132" s="90"/>
      <c r="C132" s="90"/>
      <c r="D132" s="8">
        <f>D131</f>
        <v>2374408</v>
      </c>
      <c r="E132" s="8">
        <f>E131</f>
        <v>350000</v>
      </c>
      <c r="F132" s="19">
        <f>F131</f>
        <v>350000</v>
      </c>
      <c r="G132" s="67" t="s">
        <v>14</v>
      </c>
      <c r="H132" s="12" t="s">
        <v>14</v>
      </c>
      <c r="I132" s="67" t="s">
        <v>14</v>
      </c>
      <c r="J132" s="67" t="s">
        <v>14</v>
      </c>
      <c r="K132" s="103" t="s">
        <v>14</v>
      </c>
      <c r="L132" s="122"/>
      <c r="M132" s="123" t="s">
        <v>14</v>
      </c>
    </row>
    <row r="133" spans="1:13" x14ac:dyDescent="0.25">
      <c r="A133" s="80" t="s">
        <v>20</v>
      </c>
      <c r="B133" s="81"/>
      <c r="C133" s="81"/>
      <c r="D133" s="1">
        <f>D130</f>
        <v>342000</v>
      </c>
      <c r="E133" s="1">
        <f>E130</f>
        <v>307800</v>
      </c>
      <c r="F133" s="20">
        <f>F130</f>
        <v>307800</v>
      </c>
      <c r="G133" s="67" t="s">
        <v>14</v>
      </c>
      <c r="H133" s="67" t="s">
        <v>14</v>
      </c>
      <c r="I133" s="67" t="s">
        <v>14</v>
      </c>
      <c r="J133" s="67" t="s">
        <v>14</v>
      </c>
      <c r="K133" s="103" t="s">
        <v>14</v>
      </c>
      <c r="L133" s="122"/>
      <c r="M133" s="123" t="s">
        <v>14</v>
      </c>
    </row>
    <row r="134" spans="1:13" x14ac:dyDescent="0.25">
      <c r="A134" s="82" t="s">
        <v>122</v>
      </c>
      <c r="B134" s="83"/>
      <c r="C134" s="83"/>
      <c r="D134" s="16">
        <f>D132+D133</f>
        <v>2716408</v>
      </c>
      <c r="E134" s="16">
        <f>E132+E133</f>
        <v>657800</v>
      </c>
      <c r="F134" s="21">
        <f>F132+F133</f>
        <v>657800</v>
      </c>
      <c r="G134" s="67" t="s">
        <v>14</v>
      </c>
      <c r="H134" s="67" t="s">
        <v>14</v>
      </c>
      <c r="I134" s="67" t="s">
        <v>14</v>
      </c>
      <c r="J134" s="67" t="s">
        <v>14</v>
      </c>
      <c r="K134" s="103" t="s">
        <v>14</v>
      </c>
      <c r="L134" s="122"/>
      <c r="M134" s="123" t="s">
        <v>14</v>
      </c>
    </row>
    <row r="135" spans="1:13" ht="17.100000000000001" customHeight="1" x14ac:dyDescent="0.25">
      <c r="A135" s="91" t="s">
        <v>123</v>
      </c>
      <c r="B135" s="92"/>
      <c r="C135" s="92"/>
      <c r="D135" s="92"/>
      <c r="E135" s="92"/>
      <c r="F135" s="93"/>
      <c r="G135" s="92"/>
      <c r="H135" s="92"/>
      <c r="I135" s="92"/>
      <c r="J135" s="92"/>
      <c r="K135" s="92"/>
      <c r="L135" s="92"/>
      <c r="M135" s="94"/>
    </row>
    <row r="136" spans="1:13" x14ac:dyDescent="0.25">
      <c r="A136" s="4" t="s">
        <v>124</v>
      </c>
      <c r="B136" s="86" t="s">
        <v>125</v>
      </c>
      <c r="C136" s="87"/>
      <c r="D136" s="9">
        <v>1255000</v>
      </c>
      <c r="E136" s="9">
        <v>846000</v>
      </c>
      <c r="F136" s="28">
        <v>846000</v>
      </c>
      <c r="G136" s="11">
        <v>51</v>
      </c>
      <c r="H136" s="5">
        <v>110</v>
      </c>
      <c r="I136" s="68">
        <v>8</v>
      </c>
      <c r="J136" s="68">
        <v>8</v>
      </c>
      <c r="K136" s="104">
        <v>0</v>
      </c>
      <c r="L136" s="121"/>
      <c r="M136" s="68">
        <v>0</v>
      </c>
    </row>
    <row r="137" spans="1:13" x14ac:dyDescent="0.25">
      <c r="A137" s="89" t="s">
        <v>19</v>
      </c>
      <c r="B137" s="90"/>
      <c r="C137" s="90"/>
      <c r="D137" s="8">
        <v>0</v>
      </c>
      <c r="E137" s="8">
        <v>0</v>
      </c>
      <c r="F137" s="48">
        <v>0</v>
      </c>
      <c r="G137" s="67" t="s">
        <v>14</v>
      </c>
      <c r="H137" s="12" t="s">
        <v>14</v>
      </c>
      <c r="I137" s="67" t="s">
        <v>14</v>
      </c>
      <c r="J137" s="67" t="s">
        <v>14</v>
      </c>
      <c r="K137" s="103" t="s">
        <v>14</v>
      </c>
      <c r="L137" s="122"/>
      <c r="M137" s="123" t="s">
        <v>14</v>
      </c>
    </row>
    <row r="138" spans="1:13" x14ac:dyDescent="0.25">
      <c r="A138" s="80" t="s">
        <v>20</v>
      </c>
      <c r="B138" s="81"/>
      <c r="C138" s="81"/>
      <c r="D138" s="1">
        <f>D136</f>
        <v>1255000</v>
      </c>
      <c r="E138" s="1">
        <f>E136</f>
        <v>846000</v>
      </c>
      <c r="F138" s="20">
        <f>F136</f>
        <v>846000</v>
      </c>
      <c r="G138" s="67" t="s">
        <v>14</v>
      </c>
      <c r="H138" s="67" t="s">
        <v>14</v>
      </c>
      <c r="I138" s="67" t="s">
        <v>14</v>
      </c>
      <c r="J138" s="67" t="s">
        <v>14</v>
      </c>
      <c r="K138" s="103" t="s">
        <v>14</v>
      </c>
      <c r="L138" s="122"/>
      <c r="M138" s="123" t="s">
        <v>14</v>
      </c>
    </row>
    <row r="139" spans="1:13" x14ac:dyDescent="0.25">
      <c r="A139" s="82" t="s">
        <v>126</v>
      </c>
      <c r="B139" s="83"/>
      <c r="C139" s="83"/>
      <c r="D139" s="16">
        <f>D137+D138</f>
        <v>1255000</v>
      </c>
      <c r="E139" s="16">
        <f>E137+E138</f>
        <v>846000</v>
      </c>
      <c r="F139" s="21">
        <f>F137+F138</f>
        <v>846000</v>
      </c>
      <c r="G139" s="67" t="s">
        <v>14</v>
      </c>
      <c r="H139" s="67" t="s">
        <v>14</v>
      </c>
      <c r="I139" s="67" t="s">
        <v>14</v>
      </c>
      <c r="J139" s="67" t="s">
        <v>14</v>
      </c>
      <c r="K139" s="103" t="s">
        <v>14</v>
      </c>
      <c r="L139" s="122"/>
      <c r="M139" s="123" t="s">
        <v>14</v>
      </c>
    </row>
    <row r="140" spans="1:13" ht="17.100000000000001" customHeight="1" x14ac:dyDescent="0.25">
      <c r="A140" s="91" t="s">
        <v>127</v>
      </c>
      <c r="B140" s="92"/>
      <c r="C140" s="92"/>
      <c r="D140" s="92"/>
      <c r="E140" s="92"/>
      <c r="F140" s="93"/>
      <c r="G140" s="92"/>
      <c r="H140" s="92"/>
      <c r="I140" s="92"/>
      <c r="J140" s="92"/>
      <c r="K140" s="92"/>
      <c r="L140" s="92"/>
      <c r="M140" s="94"/>
    </row>
    <row r="141" spans="1:13" x14ac:dyDescent="0.25">
      <c r="A141" s="4" t="s">
        <v>128</v>
      </c>
      <c r="B141" s="86" t="s">
        <v>129</v>
      </c>
      <c r="C141" s="87"/>
      <c r="D141" s="9">
        <v>364100</v>
      </c>
      <c r="E141" s="9">
        <v>294000</v>
      </c>
      <c r="F141" s="28">
        <v>294000</v>
      </c>
      <c r="G141" s="11">
        <v>47</v>
      </c>
      <c r="H141" s="5">
        <v>95</v>
      </c>
      <c r="I141" s="68">
        <v>8</v>
      </c>
      <c r="J141" s="68">
        <v>8</v>
      </c>
      <c r="K141" s="104">
        <v>0</v>
      </c>
      <c r="L141" s="121"/>
      <c r="M141" s="68">
        <v>0</v>
      </c>
    </row>
    <row r="142" spans="1:13" x14ac:dyDescent="0.25">
      <c r="A142" s="89" t="s">
        <v>19</v>
      </c>
      <c r="B142" s="90"/>
      <c r="C142" s="90"/>
      <c r="D142" s="44">
        <v>0</v>
      </c>
      <c r="E142" s="44">
        <v>0</v>
      </c>
      <c r="F142" s="48">
        <v>0</v>
      </c>
      <c r="G142" s="67" t="s">
        <v>14</v>
      </c>
      <c r="H142" s="12" t="s">
        <v>14</v>
      </c>
      <c r="I142" s="67" t="s">
        <v>14</v>
      </c>
      <c r="J142" s="67" t="s">
        <v>14</v>
      </c>
      <c r="K142" s="103" t="s">
        <v>14</v>
      </c>
      <c r="L142" s="122"/>
      <c r="M142" s="123" t="s">
        <v>14</v>
      </c>
    </row>
    <row r="143" spans="1:13" x14ac:dyDescent="0.25">
      <c r="A143" s="80" t="s">
        <v>20</v>
      </c>
      <c r="B143" s="81"/>
      <c r="C143" s="81"/>
      <c r="D143" s="20">
        <f>D141</f>
        <v>364100</v>
      </c>
      <c r="E143" s="20">
        <f>E141</f>
        <v>294000</v>
      </c>
      <c r="F143" s="20">
        <f>F141</f>
        <v>294000</v>
      </c>
      <c r="G143" s="67" t="s">
        <v>14</v>
      </c>
      <c r="H143" s="67" t="s">
        <v>14</v>
      </c>
      <c r="I143" s="67" t="s">
        <v>14</v>
      </c>
      <c r="J143" s="67" t="s">
        <v>14</v>
      </c>
      <c r="K143" s="103" t="s">
        <v>14</v>
      </c>
      <c r="L143" s="122"/>
      <c r="M143" s="123" t="s">
        <v>14</v>
      </c>
    </row>
    <row r="144" spans="1:13" x14ac:dyDescent="0.25">
      <c r="A144" s="82" t="s">
        <v>130</v>
      </c>
      <c r="B144" s="83"/>
      <c r="C144" s="83"/>
      <c r="D144" s="21">
        <f>D142+D143</f>
        <v>364100</v>
      </c>
      <c r="E144" s="21">
        <f>E142+E143</f>
        <v>294000</v>
      </c>
      <c r="F144" s="21">
        <f>F142+F143</f>
        <v>294000</v>
      </c>
      <c r="G144" s="67" t="s">
        <v>14</v>
      </c>
      <c r="H144" s="67" t="s">
        <v>14</v>
      </c>
      <c r="I144" s="67" t="s">
        <v>14</v>
      </c>
      <c r="J144" s="67" t="s">
        <v>14</v>
      </c>
      <c r="K144" s="103" t="s">
        <v>14</v>
      </c>
      <c r="L144" s="122"/>
      <c r="M144" s="123" t="s">
        <v>14</v>
      </c>
    </row>
    <row r="145" spans="1:13" ht="17.100000000000001" customHeight="1" x14ac:dyDescent="0.25">
      <c r="A145" s="91" t="s">
        <v>131</v>
      </c>
      <c r="B145" s="92"/>
      <c r="C145" s="92"/>
      <c r="D145" s="93"/>
      <c r="E145" s="93"/>
      <c r="F145" s="93"/>
      <c r="G145" s="92"/>
      <c r="H145" s="92"/>
      <c r="I145" s="92"/>
      <c r="J145" s="92"/>
      <c r="K145" s="92"/>
      <c r="L145" s="92"/>
      <c r="M145" s="94"/>
    </row>
    <row r="146" spans="1:13" x14ac:dyDescent="0.25">
      <c r="A146" s="4" t="s">
        <v>132</v>
      </c>
      <c r="B146" s="86" t="s">
        <v>133</v>
      </c>
      <c r="C146" s="87"/>
      <c r="D146" s="9">
        <v>804000</v>
      </c>
      <c r="E146" s="9">
        <v>582000</v>
      </c>
      <c r="F146" s="28">
        <v>582000</v>
      </c>
      <c r="G146" s="11">
        <v>51</v>
      </c>
      <c r="H146" s="5">
        <v>85</v>
      </c>
      <c r="I146" s="68">
        <v>8</v>
      </c>
      <c r="J146" s="68">
        <v>8</v>
      </c>
      <c r="K146" s="104">
        <v>0</v>
      </c>
      <c r="L146" s="121"/>
      <c r="M146" s="68">
        <v>0</v>
      </c>
    </row>
    <row r="147" spans="1:13" x14ac:dyDescent="0.25">
      <c r="A147" s="89" t="s">
        <v>19</v>
      </c>
      <c r="B147" s="90"/>
      <c r="C147" s="90"/>
      <c r="D147" s="8">
        <v>0</v>
      </c>
      <c r="E147" s="8">
        <v>0</v>
      </c>
      <c r="F147" s="47">
        <v>0</v>
      </c>
      <c r="G147" s="67" t="s">
        <v>14</v>
      </c>
      <c r="H147" s="12" t="s">
        <v>14</v>
      </c>
      <c r="I147" s="67" t="s">
        <v>14</v>
      </c>
      <c r="J147" s="67" t="s">
        <v>14</v>
      </c>
      <c r="K147" s="103" t="s">
        <v>14</v>
      </c>
      <c r="L147" s="122"/>
      <c r="M147" s="123" t="s">
        <v>14</v>
      </c>
    </row>
    <row r="148" spans="1:13" x14ac:dyDescent="0.25">
      <c r="A148" s="80" t="s">
        <v>20</v>
      </c>
      <c r="B148" s="81"/>
      <c r="C148" s="81"/>
      <c r="D148" s="1">
        <f>D146</f>
        <v>804000</v>
      </c>
      <c r="E148" s="1">
        <f>E146</f>
        <v>582000</v>
      </c>
      <c r="F148" s="20">
        <f>F146</f>
        <v>582000</v>
      </c>
      <c r="G148" s="67" t="s">
        <v>14</v>
      </c>
      <c r="H148" s="67" t="s">
        <v>14</v>
      </c>
      <c r="I148" s="67" t="s">
        <v>14</v>
      </c>
      <c r="J148" s="67" t="s">
        <v>14</v>
      </c>
      <c r="K148" s="103" t="s">
        <v>14</v>
      </c>
      <c r="L148" s="122"/>
      <c r="M148" s="123" t="s">
        <v>14</v>
      </c>
    </row>
    <row r="149" spans="1:13" x14ac:dyDescent="0.25">
      <c r="A149" s="82" t="s">
        <v>134</v>
      </c>
      <c r="B149" s="83"/>
      <c r="C149" s="83"/>
      <c r="D149" s="16">
        <f>D147+D148</f>
        <v>804000</v>
      </c>
      <c r="E149" s="16">
        <f>E147+E148</f>
        <v>582000</v>
      </c>
      <c r="F149" s="21">
        <f>F147+F148</f>
        <v>582000</v>
      </c>
      <c r="G149" s="67" t="s">
        <v>14</v>
      </c>
      <c r="H149" s="67" t="s">
        <v>14</v>
      </c>
      <c r="I149" s="67" t="s">
        <v>14</v>
      </c>
      <c r="J149" s="67" t="s">
        <v>14</v>
      </c>
      <c r="K149" s="103" t="s">
        <v>14</v>
      </c>
      <c r="L149" s="122"/>
      <c r="M149" s="123" t="s">
        <v>14</v>
      </c>
    </row>
    <row r="150" spans="1:13" ht="17.100000000000001" customHeight="1" x14ac:dyDescent="0.25">
      <c r="A150" s="91" t="s">
        <v>135</v>
      </c>
      <c r="B150" s="92"/>
      <c r="C150" s="92"/>
      <c r="D150" s="92"/>
      <c r="E150" s="92"/>
      <c r="F150" s="93"/>
      <c r="G150" s="92"/>
      <c r="H150" s="92"/>
      <c r="I150" s="92"/>
      <c r="J150" s="92"/>
      <c r="K150" s="92"/>
      <c r="L150" s="92"/>
      <c r="M150" s="94"/>
    </row>
    <row r="151" spans="1:13" x14ac:dyDescent="0.25">
      <c r="A151" s="4" t="s">
        <v>136</v>
      </c>
      <c r="B151" s="86" t="s">
        <v>137</v>
      </c>
      <c r="C151" s="87"/>
      <c r="D151" s="9">
        <v>853000</v>
      </c>
      <c r="E151" s="9">
        <v>594000</v>
      </c>
      <c r="F151" s="28">
        <v>594000</v>
      </c>
      <c r="G151" s="11">
        <v>51</v>
      </c>
      <c r="H151" s="5">
        <v>105</v>
      </c>
      <c r="I151" s="68">
        <v>8</v>
      </c>
      <c r="J151" s="68">
        <v>8</v>
      </c>
      <c r="K151" s="104">
        <v>0</v>
      </c>
      <c r="L151" s="121"/>
      <c r="M151" s="68">
        <v>0</v>
      </c>
    </row>
    <row r="152" spans="1:13" x14ac:dyDescent="0.25">
      <c r="A152" s="89" t="s">
        <v>19</v>
      </c>
      <c r="B152" s="90"/>
      <c r="C152" s="90"/>
      <c r="D152" s="8">
        <v>0</v>
      </c>
      <c r="E152" s="8">
        <v>0</v>
      </c>
      <c r="F152" s="47">
        <v>0</v>
      </c>
      <c r="G152" s="67" t="s">
        <v>14</v>
      </c>
      <c r="H152" s="12" t="s">
        <v>14</v>
      </c>
      <c r="I152" s="67" t="s">
        <v>14</v>
      </c>
      <c r="J152" s="67" t="s">
        <v>14</v>
      </c>
      <c r="K152" s="103" t="s">
        <v>14</v>
      </c>
      <c r="L152" s="122"/>
      <c r="M152" s="123" t="s">
        <v>14</v>
      </c>
    </row>
    <row r="153" spans="1:13" x14ac:dyDescent="0.25">
      <c r="A153" s="80" t="s">
        <v>20</v>
      </c>
      <c r="B153" s="81"/>
      <c r="C153" s="81"/>
      <c r="D153" s="1">
        <f>D151</f>
        <v>853000</v>
      </c>
      <c r="E153" s="1">
        <f>E151</f>
        <v>594000</v>
      </c>
      <c r="F153" s="20">
        <f>F151</f>
        <v>594000</v>
      </c>
      <c r="G153" s="67" t="s">
        <v>14</v>
      </c>
      <c r="H153" s="67" t="s">
        <v>14</v>
      </c>
      <c r="I153" s="67" t="s">
        <v>14</v>
      </c>
      <c r="J153" s="67" t="s">
        <v>14</v>
      </c>
      <c r="K153" s="103" t="s">
        <v>14</v>
      </c>
      <c r="L153" s="122"/>
      <c r="M153" s="123" t="s">
        <v>14</v>
      </c>
    </row>
    <row r="154" spans="1:13" x14ac:dyDescent="0.25">
      <c r="A154" s="82" t="s">
        <v>138</v>
      </c>
      <c r="B154" s="83"/>
      <c r="C154" s="83"/>
      <c r="D154" s="16">
        <f>D152+D153</f>
        <v>853000</v>
      </c>
      <c r="E154" s="16">
        <f>E152+E153</f>
        <v>594000</v>
      </c>
      <c r="F154" s="21">
        <f>F152+F153</f>
        <v>594000</v>
      </c>
      <c r="G154" s="67" t="s">
        <v>14</v>
      </c>
      <c r="H154" s="67" t="s">
        <v>14</v>
      </c>
      <c r="I154" s="67" t="s">
        <v>14</v>
      </c>
      <c r="J154" s="67" t="s">
        <v>14</v>
      </c>
      <c r="K154" s="103" t="s">
        <v>14</v>
      </c>
      <c r="L154" s="122"/>
      <c r="M154" s="123" t="s">
        <v>14</v>
      </c>
    </row>
    <row r="155" spans="1:13" ht="17.100000000000001" customHeight="1" x14ac:dyDescent="0.25">
      <c r="A155" s="91" t="s">
        <v>139</v>
      </c>
      <c r="B155" s="92"/>
      <c r="C155" s="92"/>
      <c r="D155" s="92"/>
      <c r="E155" s="92"/>
      <c r="F155" s="93"/>
      <c r="G155" s="92"/>
      <c r="H155" s="92"/>
      <c r="I155" s="92"/>
      <c r="J155" s="92"/>
      <c r="K155" s="92"/>
      <c r="L155" s="92"/>
      <c r="M155" s="94"/>
    </row>
    <row r="156" spans="1:13" x14ac:dyDescent="0.25">
      <c r="A156" s="4" t="s">
        <v>140</v>
      </c>
      <c r="B156" s="86" t="s">
        <v>141</v>
      </c>
      <c r="C156" s="87"/>
      <c r="D156" s="9">
        <v>461120</v>
      </c>
      <c r="E156" s="9">
        <v>318000</v>
      </c>
      <c r="F156" s="27">
        <v>318000</v>
      </c>
      <c r="G156" s="11">
        <v>51</v>
      </c>
      <c r="H156" s="5">
        <v>105</v>
      </c>
      <c r="I156" s="68">
        <v>8</v>
      </c>
      <c r="J156" s="68">
        <v>8</v>
      </c>
      <c r="K156" s="104">
        <v>0</v>
      </c>
      <c r="L156" s="121"/>
      <c r="M156" s="68">
        <v>0</v>
      </c>
    </row>
    <row r="157" spans="1:13" x14ac:dyDescent="0.25">
      <c r="A157" s="4" t="s">
        <v>142</v>
      </c>
      <c r="B157" s="86" t="s">
        <v>143</v>
      </c>
      <c r="C157" s="87"/>
      <c r="D157" s="9">
        <v>99800</v>
      </c>
      <c r="E157" s="9">
        <v>69000</v>
      </c>
      <c r="F157" s="28">
        <v>69000</v>
      </c>
      <c r="G157" s="11">
        <v>51</v>
      </c>
      <c r="H157" s="5">
        <v>100</v>
      </c>
      <c r="I157" s="68">
        <v>8</v>
      </c>
      <c r="J157" s="68">
        <v>8</v>
      </c>
      <c r="K157" s="104">
        <v>0</v>
      </c>
      <c r="L157" s="121"/>
      <c r="M157" s="68">
        <v>0</v>
      </c>
    </row>
    <row r="158" spans="1:13" x14ac:dyDescent="0.25">
      <c r="A158" s="89" t="s">
        <v>19</v>
      </c>
      <c r="B158" s="90"/>
      <c r="C158" s="90"/>
      <c r="D158" s="44">
        <v>0</v>
      </c>
      <c r="E158" s="44">
        <v>0</v>
      </c>
      <c r="F158" s="48">
        <v>0</v>
      </c>
      <c r="G158" s="67" t="s">
        <v>14</v>
      </c>
      <c r="H158" s="12" t="s">
        <v>14</v>
      </c>
      <c r="I158" s="67" t="s">
        <v>14</v>
      </c>
      <c r="J158" s="67" t="s">
        <v>14</v>
      </c>
      <c r="K158" s="103" t="s">
        <v>14</v>
      </c>
      <c r="L158" s="122"/>
      <c r="M158" s="123" t="s">
        <v>14</v>
      </c>
    </row>
    <row r="159" spans="1:13" x14ac:dyDescent="0.25">
      <c r="A159" s="80" t="s">
        <v>20</v>
      </c>
      <c r="B159" s="81"/>
      <c r="C159" s="81"/>
      <c r="D159" s="20">
        <f>D156+D157</f>
        <v>560920</v>
      </c>
      <c r="E159" s="20">
        <f>E156+E157</f>
        <v>387000</v>
      </c>
      <c r="F159" s="20">
        <f>F156+F157</f>
        <v>387000</v>
      </c>
      <c r="G159" s="67" t="s">
        <v>14</v>
      </c>
      <c r="H159" s="67" t="s">
        <v>14</v>
      </c>
      <c r="I159" s="67" t="s">
        <v>14</v>
      </c>
      <c r="J159" s="67" t="s">
        <v>14</v>
      </c>
      <c r="K159" s="103" t="s">
        <v>14</v>
      </c>
      <c r="L159" s="122"/>
      <c r="M159" s="123" t="s">
        <v>14</v>
      </c>
    </row>
    <row r="160" spans="1:13" x14ac:dyDescent="0.25">
      <c r="A160" s="82" t="s">
        <v>144</v>
      </c>
      <c r="B160" s="83"/>
      <c r="C160" s="83"/>
      <c r="D160" s="21">
        <f>D158+D159</f>
        <v>560920</v>
      </c>
      <c r="E160" s="21">
        <f>E158+E159</f>
        <v>387000</v>
      </c>
      <c r="F160" s="21">
        <f>F158+F159</f>
        <v>387000</v>
      </c>
      <c r="G160" s="67" t="s">
        <v>14</v>
      </c>
      <c r="H160" s="67" t="s">
        <v>14</v>
      </c>
      <c r="I160" s="67" t="s">
        <v>14</v>
      </c>
      <c r="J160" s="67" t="s">
        <v>14</v>
      </c>
      <c r="K160" s="103" t="s">
        <v>14</v>
      </c>
      <c r="L160" s="122"/>
      <c r="M160" s="123" t="s">
        <v>14</v>
      </c>
    </row>
    <row r="161" spans="1:13" ht="17.100000000000001" customHeight="1" x14ac:dyDescent="0.25">
      <c r="A161" s="91" t="s">
        <v>145</v>
      </c>
      <c r="B161" s="92"/>
      <c r="C161" s="92"/>
      <c r="D161" s="93"/>
      <c r="E161" s="93"/>
      <c r="F161" s="93"/>
      <c r="G161" s="92"/>
      <c r="H161" s="92"/>
      <c r="I161" s="92"/>
      <c r="J161" s="92"/>
      <c r="K161" s="92"/>
      <c r="L161" s="92"/>
      <c r="M161" s="94"/>
    </row>
    <row r="162" spans="1:13" x14ac:dyDescent="0.25">
      <c r="A162" s="4" t="s">
        <v>146</v>
      </c>
      <c r="B162" s="86" t="s">
        <v>147</v>
      </c>
      <c r="C162" s="87"/>
      <c r="D162" s="9">
        <v>259500</v>
      </c>
      <c r="E162" s="9">
        <v>180000</v>
      </c>
      <c r="F162" s="28">
        <v>173500</v>
      </c>
      <c r="G162" s="11">
        <v>51</v>
      </c>
      <c r="H162" s="5">
        <v>90</v>
      </c>
      <c r="I162" s="68">
        <v>8</v>
      </c>
      <c r="J162" s="68">
        <v>8</v>
      </c>
      <c r="K162" s="104">
        <v>0</v>
      </c>
      <c r="L162" s="121"/>
      <c r="M162" s="68">
        <v>0</v>
      </c>
    </row>
    <row r="163" spans="1:13" x14ac:dyDescent="0.25">
      <c r="A163" s="89" t="s">
        <v>19</v>
      </c>
      <c r="B163" s="90"/>
      <c r="C163" s="90"/>
      <c r="D163" s="44">
        <v>0</v>
      </c>
      <c r="E163" s="44">
        <v>0</v>
      </c>
      <c r="F163" s="48">
        <v>0</v>
      </c>
      <c r="G163" s="67" t="s">
        <v>14</v>
      </c>
      <c r="H163" s="12" t="s">
        <v>14</v>
      </c>
      <c r="I163" s="67" t="s">
        <v>14</v>
      </c>
      <c r="J163" s="67" t="s">
        <v>14</v>
      </c>
      <c r="K163" s="103" t="s">
        <v>14</v>
      </c>
      <c r="L163" s="122"/>
      <c r="M163" s="123" t="s">
        <v>14</v>
      </c>
    </row>
    <row r="164" spans="1:13" x14ac:dyDescent="0.25">
      <c r="A164" s="80" t="s">
        <v>20</v>
      </c>
      <c r="B164" s="81"/>
      <c r="C164" s="81"/>
      <c r="D164" s="20">
        <f>D162</f>
        <v>259500</v>
      </c>
      <c r="E164" s="20">
        <f>E162</f>
        <v>180000</v>
      </c>
      <c r="F164" s="20">
        <f>F162</f>
        <v>173500</v>
      </c>
      <c r="G164" s="67" t="s">
        <v>14</v>
      </c>
      <c r="H164" s="67" t="s">
        <v>14</v>
      </c>
      <c r="I164" s="67" t="s">
        <v>14</v>
      </c>
      <c r="J164" s="67" t="s">
        <v>14</v>
      </c>
      <c r="K164" s="103" t="s">
        <v>14</v>
      </c>
      <c r="L164" s="122"/>
      <c r="M164" s="123" t="s">
        <v>14</v>
      </c>
    </row>
    <row r="165" spans="1:13" x14ac:dyDescent="0.25">
      <c r="A165" s="82" t="s">
        <v>148</v>
      </c>
      <c r="B165" s="83"/>
      <c r="C165" s="83"/>
      <c r="D165" s="21">
        <f>D163+D164</f>
        <v>259500</v>
      </c>
      <c r="E165" s="21">
        <f>E163+E164</f>
        <v>180000</v>
      </c>
      <c r="F165" s="21">
        <f>F163+F164</f>
        <v>173500</v>
      </c>
      <c r="G165" s="67" t="s">
        <v>14</v>
      </c>
      <c r="H165" s="67" t="s">
        <v>14</v>
      </c>
      <c r="I165" s="67" t="s">
        <v>14</v>
      </c>
      <c r="J165" s="67" t="s">
        <v>14</v>
      </c>
      <c r="K165" s="103" t="s">
        <v>14</v>
      </c>
      <c r="L165" s="122"/>
      <c r="M165" s="123" t="s">
        <v>14</v>
      </c>
    </row>
    <row r="166" spans="1:13" x14ac:dyDescent="0.25">
      <c r="A166" s="84" t="s">
        <v>498</v>
      </c>
      <c r="B166" s="85"/>
      <c r="C166" s="85"/>
      <c r="D166" s="13">
        <f>D126+D132+D137+D142+D147+D152+D158+D163</f>
        <v>2374408</v>
      </c>
      <c r="E166" s="13">
        <f>E126+E132+E137+E142+E147+E152+E158+E163</f>
        <v>350000</v>
      </c>
      <c r="F166" s="22">
        <f>F126+F132+F137+F142+F147+F152+F158+F163</f>
        <v>350000</v>
      </c>
      <c r="G166" s="67" t="s">
        <v>14</v>
      </c>
      <c r="H166" s="67" t="s">
        <v>14</v>
      </c>
      <c r="I166" s="67" t="s">
        <v>14</v>
      </c>
      <c r="J166" s="67" t="s">
        <v>14</v>
      </c>
      <c r="K166" s="103" t="s">
        <v>14</v>
      </c>
      <c r="L166" s="122"/>
      <c r="M166" s="123" t="s">
        <v>14</v>
      </c>
    </row>
    <row r="167" spans="1:13" x14ac:dyDescent="0.25">
      <c r="A167" s="74" t="s">
        <v>499</v>
      </c>
      <c r="B167" s="75"/>
      <c r="C167" s="75"/>
      <c r="D167" s="45">
        <f t="shared" ref="D167:F168" si="6">D127+D133+D138+D143+D148+D153+D159+D164</f>
        <v>5924520</v>
      </c>
      <c r="E167" s="45">
        <f t="shared" si="6"/>
        <v>4306800</v>
      </c>
      <c r="F167" s="46">
        <f t="shared" si="6"/>
        <v>4300300</v>
      </c>
      <c r="G167" s="67" t="s">
        <v>14</v>
      </c>
      <c r="H167" s="67" t="s">
        <v>14</v>
      </c>
      <c r="I167" s="67" t="s">
        <v>14</v>
      </c>
      <c r="J167" s="67" t="s">
        <v>14</v>
      </c>
      <c r="K167" s="103" t="s">
        <v>14</v>
      </c>
      <c r="L167" s="122"/>
      <c r="M167" s="123" t="s">
        <v>14</v>
      </c>
    </row>
    <row r="168" spans="1:13" x14ac:dyDescent="0.25">
      <c r="A168" s="96" t="s">
        <v>149</v>
      </c>
      <c r="B168" s="97"/>
      <c r="C168" s="97"/>
      <c r="D168" s="17">
        <f t="shared" si="6"/>
        <v>8298928</v>
      </c>
      <c r="E168" s="17">
        <f t="shared" si="6"/>
        <v>4656800</v>
      </c>
      <c r="F168" s="23">
        <f t="shared" si="6"/>
        <v>4650300</v>
      </c>
      <c r="G168" s="67" t="s">
        <v>14</v>
      </c>
      <c r="H168" s="67" t="s">
        <v>14</v>
      </c>
      <c r="I168" s="67" t="s">
        <v>14</v>
      </c>
      <c r="J168" s="67" t="s">
        <v>14</v>
      </c>
      <c r="K168" s="103" t="s">
        <v>14</v>
      </c>
      <c r="L168" s="122"/>
      <c r="M168" s="123" t="s">
        <v>14</v>
      </c>
    </row>
    <row r="169" spans="1:13" ht="18.600000000000001" customHeight="1" x14ac:dyDescent="0.25">
      <c r="A169" s="95" t="s">
        <v>150</v>
      </c>
      <c r="B169" s="92"/>
      <c r="C169" s="92"/>
      <c r="D169" s="92"/>
      <c r="E169" s="92"/>
      <c r="F169" s="93"/>
      <c r="G169" s="92"/>
      <c r="H169" s="92"/>
      <c r="I169" s="92"/>
      <c r="J169" s="92"/>
      <c r="K169" s="92"/>
      <c r="L169" s="92"/>
      <c r="M169" s="94"/>
    </row>
    <row r="170" spans="1:13" ht="17.100000000000001" customHeight="1" x14ac:dyDescent="0.25">
      <c r="A170" s="91" t="s">
        <v>151</v>
      </c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4"/>
    </row>
    <row r="171" spans="1:13" x14ac:dyDescent="0.25">
      <c r="A171" s="4" t="s">
        <v>152</v>
      </c>
      <c r="B171" s="86" t="s">
        <v>153</v>
      </c>
      <c r="C171" s="87"/>
      <c r="D171" s="9">
        <v>14400</v>
      </c>
      <c r="E171" s="9">
        <v>11520</v>
      </c>
      <c r="F171" s="28">
        <v>11520</v>
      </c>
      <c r="G171" s="11">
        <v>43.5</v>
      </c>
      <c r="H171" s="5">
        <v>100</v>
      </c>
      <c r="I171" s="68">
        <v>8</v>
      </c>
      <c r="J171" s="68">
        <v>8</v>
      </c>
      <c r="K171" s="104">
        <v>0</v>
      </c>
      <c r="L171" s="121"/>
      <c r="M171" s="68">
        <v>0</v>
      </c>
    </row>
    <row r="172" spans="1:13" x14ac:dyDescent="0.25">
      <c r="A172" s="89" t="s">
        <v>19</v>
      </c>
      <c r="B172" s="90"/>
      <c r="C172" s="90"/>
      <c r="D172" s="8">
        <v>0</v>
      </c>
      <c r="E172" s="8">
        <v>0</v>
      </c>
      <c r="F172" s="47">
        <v>0</v>
      </c>
      <c r="G172" s="67" t="s">
        <v>14</v>
      </c>
      <c r="H172" s="12" t="s">
        <v>14</v>
      </c>
      <c r="I172" s="67" t="s">
        <v>14</v>
      </c>
      <c r="J172" s="67" t="s">
        <v>14</v>
      </c>
      <c r="K172" s="103" t="s">
        <v>14</v>
      </c>
      <c r="L172" s="122"/>
      <c r="M172" s="123" t="s">
        <v>14</v>
      </c>
    </row>
    <row r="173" spans="1:13" x14ac:dyDescent="0.25">
      <c r="A173" s="80" t="s">
        <v>20</v>
      </c>
      <c r="B173" s="81"/>
      <c r="C173" s="81"/>
      <c r="D173" s="1">
        <f>D171</f>
        <v>14400</v>
      </c>
      <c r="E173" s="1">
        <f>E171</f>
        <v>11520</v>
      </c>
      <c r="F173" s="20">
        <f>F171</f>
        <v>11520</v>
      </c>
      <c r="G173" s="67" t="s">
        <v>14</v>
      </c>
      <c r="H173" s="67" t="s">
        <v>14</v>
      </c>
      <c r="I173" s="67" t="s">
        <v>14</v>
      </c>
      <c r="J173" s="67" t="s">
        <v>14</v>
      </c>
      <c r="K173" s="103" t="s">
        <v>14</v>
      </c>
      <c r="L173" s="122"/>
      <c r="M173" s="123" t="s">
        <v>14</v>
      </c>
    </row>
    <row r="174" spans="1:13" x14ac:dyDescent="0.25">
      <c r="A174" s="82" t="s">
        <v>154</v>
      </c>
      <c r="B174" s="83"/>
      <c r="C174" s="83"/>
      <c r="D174" s="16">
        <f>D173+D172</f>
        <v>14400</v>
      </c>
      <c r="E174" s="16">
        <f>E173+E172</f>
        <v>11520</v>
      </c>
      <c r="F174" s="21">
        <f>F173+F172</f>
        <v>11520</v>
      </c>
      <c r="G174" s="67" t="s">
        <v>14</v>
      </c>
      <c r="H174" s="67" t="s">
        <v>14</v>
      </c>
      <c r="I174" s="67" t="s">
        <v>14</v>
      </c>
      <c r="J174" s="67" t="s">
        <v>14</v>
      </c>
      <c r="K174" s="103" t="s">
        <v>14</v>
      </c>
      <c r="L174" s="122"/>
      <c r="M174" s="123" t="s">
        <v>14</v>
      </c>
    </row>
    <row r="175" spans="1:13" ht="17.100000000000001" customHeight="1" x14ac:dyDescent="0.25">
      <c r="A175" s="91" t="s">
        <v>155</v>
      </c>
      <c r="B175" s="92"/>
      <c r="C175" s="92"/>
      <c r="D175" s="92"/>
      <c r="E175" s="92"/>
      <c r="F175" s="93"/>
      <c r="G175" s="92"/>
      <c r="H175" s="92"/>
      <c r="I175" s="92"/>
      <c r="J175" s="92"/>
      <c r="K175" s="92"/>
      <c r="L175" s="92"/>
      <c r="M175" s="94"/>
    </row>
    <row r="176" spans="1:13" x14ac:dyDescent="0.25">
      <c r="A176" s="4" t="s">
        <v>156</v>
      </c>
      <c r="B176" s="86" t="s">
        <v>157</v>
      </c>
      <c r="C176" s="87"/>
      <c r="D176" s="9">
        <v>234760</v>
      </c>
      <c r="E176" s="9">
        <v>123600</v>
      </c>
      <c r="F176" s="28">
        <v>123600</v>
      </c>
      <c r="G176" s="11">
        <v>49</v>
      </c>
      <c r="H176" s="5">
        <v>95</v>
      </c>
      <c r="I176" s="68">
        <v>8</v>
      </c>
      <c r="J176" s="68">
        <v>8</v>
      </c>
      <c r="K176" s="104">
        <v>0</v>
      </c>
      <c r="L176" s="121"/>
      <c r="M176" s="68">
        <v>0</v>
      </c>
    </row>
    <row r="177" spans="1:13" x14ac:dyDescent="0.25">
      <c r="A177" s="89" t="s">
        <v>19</v>
      </c>
      <c r="B177" s="90"/>
      <c r="C177" s="90"/>
      <c r="D177" s="8">
        <v>0</v>
      </c>
      <c r="E177" s="8">
        <v>0</v>
      </c>
      <c r="F177" s="47">
        <v>0</v>
      </c>
      <c r="G177" s="67" t="s">
        <v>14</v>
      </c>
      <c r="H177" s="12" t="s">
        <v>14</v>
      </c>
      <c r="I177" s="67" t="s">
        <v>14</v>
      </c>
      <c r="J177" s="67" t="s">
        <v>14</v>
      </c>
      <c r="K177" s="103" t="s">
        <v>14</v>
      </c>
      <c r="L177" s="122"/>
      <c r="M177" s="123" t="s">
        <v>14</v>
      </c>
    </row>
    <row r="178" spans="1:13" x14ac:dyDescent="0.25">
      <c r="A178" s="80" t="s">
        <v>20</v>
      </c>
      <c r="B178" s="81"/>
      <c r="C178" s="81"/>
      <c r="D178" s="1">
        <f>D176</f>
        <v>234760</v>
      </c>
      <c r="E178" s="1">
        <f>E176</f>
        <v>123600</v>
      </c>
      <c r="F178" s="20">
        <f>F176</f>
        <v>123600</v>
      </c>
      <c r="G178" s="67" t="s">
        <v>14</v>
      </c>
      <c r="H178" s="67" t="s">
        <v>14</v>
      </c>
      <c r="I178" s="67" t="s">
        <v>14</v>
      </c>
      <c r="J178" s="67" t="s">
        <v>14</v>
      </c>
      <c r="K178" s="103" t="s">
        <v>14</v>
      </c>
      <c r="L178" s="122"/>
      <c r="M178" s="123" t="s">
        <v>14</v>
      </c>
    </row>
    <row r="179" spans="1:13" x14ac:dyDescent="0.25">
      <c r="A179" s="82" t="s">
        <v>158</v>
      </c>
      <c r="B179" s="83"/>
      <c r="C179" s="83"/>
      <c r="D179" s="16">
        <f>D177+D178</f>
        <v>234760</v>
      </c>
      <c r="E179" s="16">
        <f>E177+E178</f>
        <v>123600</v>
      </c>
      <c r="F179" s="21">
        <f>F177+F178</f>
        <v>123600</v>
      </c>
      <c r="G179" s="67" t="s">
        <v>14</v>
      </c>
      <c r="H179" s="67" t="s">
        <v>14</v>
      </c>
      <c r="I179" s="67" t="s">
        <v>14</v>
      </c>
      <c r="J179" s="67" t="s">
        <v>14</v>
      </c>
      <c r="K179" s="103" t="s">
        <v>14</v>
      </c>
      <c r="L179" s="122"/>
      <c r="M179" s="123" t="s">
        <v>14</v>
      </c>
    </row>
    <row r="180" spans="1:13" ht="17.100000000000001" customHeight="1" x14ac:dyDescent="0.25">
      <c r="A180" s="91" t="s">
        <v>159</v>
      </c>
      <c r="B180" s="92"/>
      <c r="C180" s="92"/>
      <c r="D180" s="92"/>
      <c r="E180" s="92"/>
      <c r="F180" s="93"/>
      <c r="G180" s="92"/>
      <c r="H180" s="92"/>
      <c r="I180" s="92"/>
      <c r="J180" s="92"/>
      <c r="K180" s="92"/>
      <c r="L180" s="92"/>
      <c r="M180" s="94"/>
    </row>
    <row r="181" spans="1:13" x14ac:dyDescent="0.25">
      <c r="A181" s="4" t="s">
        <v>160</v>
      </c>
      <c r="B181" s="86" t="s">
        <v>161</v>
      </c>
      <c r="C181" s="87"/>
      <c r="D181" s="9">
        <v>512436</v>
      </c>
      <c r="E181" s="9">
        <v>308400</v>
      </c>
      <c r="F181" s="27">
        <v>0</v>
      </c>
      <c r="G181" s="11"/>
      <c r="H181" s="5" t="s">
        <v>14</v>
      </c>
      <c r="I181" s="68">
        <v>8</v>
      </c>
      <c r="J181" s="68">
        <v>8</v>
      </c>
      <c r="K181" s="104">
        <v>0</v>
      </c>
      <c r="L181" s="121"/>
      <c r="M181" s="68">
        <v>0</v>
      </c>
    </row>
    <row r="182" spans="1:13" x14ac:dyDescent="0.25">
      <c r="A182" s="4" t="s">
        <v>162</v>
      </c>
      <c r="B182" s="86" t="s">
        <v>163</v>
      </c>
      <c r="C182" s="87"/>
      <c r="D182" s="9">
        <v>58800</v>
      </c>
      <c r="E182" s="9">
        <v>47000</v>
      </c>
      <c r="F182" s="27">
        <v>0</v>
      </c>
      <c r="G182" s="11"/>
      <c r="H182" s="5" t="s">
        <v>14</v>
      </c>
      <c r="I182" s="68">
        <v>8</v>
      </c>
      <c r="J182" s="68">
        <v>8</v>
      </c>
      <c r="K182" s="104">
        <v>0</v>
      </c>
      <c r="L182" s="121"/>
      <c r="M182" s="68">
        <v>0</v>
      </c>
    </row>
    <row r="183" spans="1:13" x14ac:dyDescent="0.25">
      <c r="A183" s="4" t="s">
        <v>164</v>
      </c>
      <c r="B183" s="86" t="s">
        <v>165</v>
      </c>
      <c r="C183" s="87"/>
      <c r="D183" s="10">
        <v>360000</v>
      </c>
      <c r="E183" s="10">
        <v>280000</v>
      </c>
      <c r="F183" s="37">
        <v>0</v>
      </c>
      <c r="G183" s="11"/>
      <c r="H183" s="5" t="s">
        <v>14</v>
      </c>
      <c r="I183" s="68">
        <v>8</v>
      </c>
      <c r="J183" s="68">
        <v>8</v>
      </c>
      <c r="K183" s="104">
        <v>0</v>
      </c>
      <c r="L183" s="121"/>
      <c r="M183" s="68">
        <v>0</v>
      </c>
    </row>
    <row r="184" spans="1:13" x14ac:dyDescent="0.25">
      <c r="A184" s="4" t="s">
        <v>166</v>
      </c>
      <c r="B184" s="86" t="s">
        <v>167</v>
      </c>
      <c r="C184" s="87"/>
      <c r="D184" s="10">
        <v>238000</v>
      </c>
      <c r="E184" s="18">
        <v>190000</v>
      </c>
      <c r="F184" s="29">
        <v>0</v>
      </c>
      <c r="G184" s="11"/>
      <c r="H184" s="5" t="s">
        <v>14</v>
      </c>
      <c r="I184" s="68">
        <v>8</v>
      </c>
      <c r="J184" s="68">
        <v>8</v>
      </c>
      <c r="K184" s="104">
        <v>0</v>
      </c>
      <c r="L184" s="121"/>
      <c r="M184" s="68">
        <v>0</v>
      </c>
    </row>
    <row r="185" spans="1:13" x14ac:dyDescent="0.25">
      <c r="A185" s="89" t="s">
        <v>19</v>
      </c>
      <c r="B185" s="90"/>
      <c r="C185" s="90"/>
      <c r="D185" s="8">
        <f>D183+D184</f>
        <v>598000</v>
      </c>
      <c r="E185" s="8">
        <f>E183+E184</f>
        <v>470000</v>
      </c>
      <c r="F185" s="19">
        <f>F183+F184</f>
        <v>0</v>
      </c>
      <c r="G185" s="67" t="s">
        <v>14</v>
      </c>
      <c r="H185" s="12" t="s">
        <v>14</v>
      </c>
      <c r="I185" s="67" t="s">
        <v>14</v>
      </c>
      <c r="J185" s="67" t="s">
        <v>14</v>
      </c>
      <c r="K185" s="103" t="s">
        <v>14</v>
      </c>
      <c r="L185" s="122"/>
      <c r="M185" s="123" t="s">
        <v>14</v>
      </c>
    </row>
    <row r="186" spans="1:13" x14ac:dyDescent="0.25">
      <c r="A186" s="80" t="s">
        <v>20</v>
      </c>
      <c r="B186" s="81"/>
      <c r="C186" s="81"/>
      <c r="D186" s="1">
        <f>D181+D182</f>
        <v>571236</v>
      </c>
      <c r="E186" s="1">
        <f>E181+E182</f>
        <v>355400</v>
      </c>
      <c r="F186" s="20">
        <f>F181+F182</f>
        <v>0</v>
      </c>
      <c r="G186" s="67" t="s">
        <v>14</v>
      </c>
      <c r="H186" s="67" t="s">
        <v>14</v>
      </c>
      <c r="I186" s="67" t="s">
        <v>14</v>
      </c>
      <c r="J186" s="67" t="s">
        <v>14</v>
      </c>
      <c r="K186" s="103" t="s">
        <v>14</v>
      </c>
      <c r="L186" s="122"/>
      <c r="M186" s="123" t="s">
        <v>14</v>
      </c>
    </row>
    <row r="187" spans="1:13" x14ac:dyDescent="0.25">
      <c r="A187" s="82" t="s">
        <v>168</v>
      </c>
      <c r="B187" s="83"/>
      <c r="C187" s="83"/>
      <c r="D187" s="16">
        <f>D185+D186</f>
        <v>1169236</v>
      </c>
      <c r="E187" s="16">
        <f>E185+E186</f>
        <v>825400</v>
      </c>
      <c r="F187" s="21">
        <f>F185+F186</f>
        <v>0</v>
      </c>
      <c r="G187" s="67" t="s">
        <v>14</v>
      </c>
      <c r="H187" s="67" t="s">
        <v>14</v>
      </c>
      <c r="I187" s="67" t="s">
        <v>14</v>
      </c>
      <c r="J187" s="67" t="s">
        <v>14</v>
      </c>
      <c r="K187" s="103" t="s">
        <v>14</v>
      </c>
      <c r="L187" s="122"/>
      <c r="M187" s="123" t="s">
        <v>14</v>
      </c>
    </row>
    <row r="188" spans="1:13" ht="17.100000000000001" customHeight="1" x14ac:dyDescent="0.25">
      <c r="A188" s="91" t="s">
        <v>169</v>
      </c>
      <c r="B188" s="92"/>
      <c r="C188" s="92"/>
      <c r="D188" s="92"/>
      <c r="E188" s="92"/>
      <c r="F188" s="93"/>
      <c r="G188" s="92"/>
      <c r="H188" s="92"/>
      <c r="I188" s="92"/>
      <c r="J188" s="92"/>
      <c r="K188" s="92"/>
      <c r="L188" s="92"/>
      <c r="M188" s="94"/>
    </row>
    <row r="189" spans="1:13" x14ac:dyDescent="0.25">
      <c r="A189" s="4" t="s">
        <v>170</v>
      </c>
      <c r="B189" s="86" t="s">
        <v>171</v>
      </c>
      <c r="C189" s="87"/>
      <c r="D189" s="9">
        <v>100500</v>
      </c>
      <c r="E189" s="9">
        <v>66000</v>
      </c>
      <c r="F189" s="27">
        <v>56000</v>
      </c>
      <c r="G189" s="11">
        <v>49</v>
      </c>
      <c r="H189" s="5">
        <v>100</v>
      </c>
      <c r="I189" s="68">
        <v>8</v>
      </c>
      <c r="J189" s="68">
        <v>8</v>
      </c>
      <c r="K189" s="104">
        <v>0</v>
      </c>
      <c r="L189" s="121"/>
      <c r="M189" s="68">
        <v>0</v>
      </c>
    </row>
    <row r="190" spans="1:13" x14ac:dyDescent="0.25">
      <c r="A190" s="4" t="s">
        <v>172</v>
      </c>
      <c r="B190" s="86" t="s">
        <v>173</v>
      </c>
      <c r="C190" s="87"/>
      <c r="D190" s="9">
        <v>41000</v>
      </c>
      <c r="E190" s="9">
        <v>28000</v>
      </c>
      <c r="F190" s="27">
        <v>0</v>
      </c>
      <c r="G190" s="11">
        <v>25</v>
      </c>
      <c r="H190" s="116">
        <v>65</v>
      </c>
      <c r="I190" s="68">
        <v>8</v>
      </c>
      <c r="J190" s="68">
        <v>8</v>
      </c>
      <c r="K190" s="104">
        <v>0</v>
      </c>
      <c r="L190" s="121"/>
      <c r="M190" s="68">
        <v>0</v>
      </c>
    </row>
    <row r="191" spans="1:13" x14ac:dyDescent="0.25">
      <c r="A191" s="4" t="s">
        <v>174</v>
      </c>
      <c r="B191" s="86" t="s">
        <v>175</v>
      </c>
      <c r="C191" s="87"/>
      <c r="D191" s="9">
        <v>168500</v>
      </c>
      <c r="E191" s="9">
        <v>103000</v>
      </c>
      <c r="F191" s="28">
        <v>103000</v>
      </c>
      <c r="G191" s="11">
        <v>50.5</v>
      </c>
      <c r="H191" s="5">
        <v>90</v>
      </c>
      <c r="I191" s="68">
        <v>8</v>
      </c>
      <c r="J191" s="68">
        <v>8</v>
      </c>
      <c r="K191" s="104">
        <v>0</v>
      </c>
      <c r="L191" s="121"/>
      <c r="M191" s="68">
        <v>0</v>
      </c>
    </row>
    <row r="192" spans="1:13" x14ac:dyDescent="0.25">
      <c r="A192" s="89" t="s">
        <v>19</v>
      </c>
      <c r="B192" s="90"/>
      <c r="C192" s="90"/>
      <c r="D192" s="44">
        <v>0</v>
      </c>
      <c r="E192" s="44">
        <v>0</v>
      </c>
      <c r="F192" s="48">
        <v>0</v>
      </c>
      <c r="G192" s="67" t="s">
        <v>14</v>
      </c>
      <c r="H192" s="12" t="s">
        <v>14</v>
      </c>
      <c r="I192" s="67" t="s">
        <v>14</v>
      </c>
      <c r="J192" s="67" t="s">
        <v>14</v>
      </c>
      <c r="K192" s="103" t="s">
        <v>14</v>
      </c>
      <c r="L192" s="122"/>
      <c r="M192" s="123" t="s">
        <v>14</v>
      </c>
    </row>
    <row r="193" spans="1:13" x14ac:dyDescent="0.25">
      <c r="A193" s="80" t="s">
        <v>20</v>
      </c>
      <c r="B193" s="81"/>
      <c r="C193" s="81"/>
      <c r="D193" s="20">
        <f>D189+D190+D191</f>
        <v>310000</v>
      </c>
      <c r="E193" s="20">
        <f>E189+E190+E191</f>
        <v>197000</v>
      </c>
      <c r="F193" s="20">
        <f>F189+F190+F191</f>
        <v>159000</v>
      </c>
      <c r="G193" s="67" t="s">
        <v>14</v>
      </c>
      <c r="H193" s="67" t="s">
        <v>14</v>
      </c>
      <c r="I193" s="67" t="s">
        <v>14</v>
      </c>
      <c r="J193" s="67" t="s">
        <v>14</v>
      </c>
      <c r="K193" s="103" t="s">
        <v>14</v>
      </c>
      <c r="L193" s="122"/>
      <c r="M193" s="123" t="s">
        <v>14</v>
      </c>
    </row>
    <row r="194" spans="1:13" x14ac:dyDescent="0.25">
      <c r="A194" s="82" t="s">
        <v>176</v>
      </c>
      <c r="B194" s="83"/>
      <c r="C194" s="83"/>
      <c r="D194" s="21">
        <f>D192+D193</f>
        <v>310000</v>
      </c>
      <c r="E194" s="21">
        <f>E192+E193</f>
        <v>197000</v>
      </c>
      <c r="F194" s="21">
        <f>F192+F193</f>
        <v>159000</v>
      </c>
      <c r="G194" s="67" t="s">
        <v>14</v>
      </c>
      <c r="H194" s="67" t="s">
        <v>14</v>
      </c>
      <c r="I194" s="67" t="s">
        <v>14</v>
      </c>
      <c r="J194" s="67" t="s">
        <v>14</v>
      </c>
      <c r="K194" s="103" t="s">
        <v>14</v>
      </c>
      <c r="L194" s="122"/>
      <c r="M194" s="123" t="s">
        <v>14</v>
      </c>
    </row>
    <row r="195" spans="1:13" ht="17.100000000000001" customHeight="1" x14ac:dyDescent="0.25">
      <c r="A195" s="91" t="s">
        <v>177</v>
      </c>
      <c r="B195" s="92"/>
      <c r="C195" s="92"/>
      <c r="D195" s="93"/>
      <c r="E195" s="93"/>
      <c r="F195" s="93"/>
      <c r="G195" s="92"/>
      <c r="H195" s="92"/>
      <c r="I195" s="92"/>
      <c r="J195" s="92"/>
      <c r="K195" s="92"/>
      <c r="L195" s="92"/>
      <c r="M195" s="94"/>
    </row>
    <row r="196" spans="1:13" x14ac:dyDescent="0.25">
      <c r="A196" s="4" t="s">
        <v>178</v>
      </c>
      <c r="B196" s="86" t="s">
        <v>179</v>
      </c>
      <c r="C196" s="87"/>
      <c r="D196" s="9">
        <v>30900</v>
      </c>
      <c r="E196" s="9">
        <v>24600</v>
      </c>
      <c r="F196" s="63">
        <v>24600</v>
      </c>
      <c r="G196" s="11">
        <v>44</v>
      </c>
      <c r="H196" s="5">
        <v>105</v>
      </c>
      <c r="I196" s="68">
        <v>8</v>
      </c>
      <c r="J196" s="68">
        <v>8</v>
      </c>
      <c r="K196" s="104">
        <v>0</v>
      </c>
      <c r="L196" s="121"/>
      <c r="M196" s="68">
        <v>0</v>
      </c>
    </row>
    <row r="197" spans="1:13" x14ac:dyDescent="0.25">
      <c r="A197" s="4" t="s">
        <v>180</v>
      </c>
      <c r="B197" s="86" t="s">
        <v>181</v>
      </c>
      <c r="C197" s="87"/>
      <c r="D197" s="9">
        <v>64500</v>
      </c>
      <c r="E197" s="9">
        <v>36500</v>
      </c>
      <c r="F197" s="28">
        <v>31500</v>
      </c>
      <c r="G197" s="11">
        <v>40.5</v>
      </c>
      <c r="H197" s="5">
        <v>95</v>
      </c>
      <c r="I197" s="68">
        <v>8</v>
      </c>
      <c r="J197" s="68">
        <v>8</v>
      </c>
      <c r="K197" s="104">
        <v>0</v>
      </c>
      <c r="L197" s="121"/>
      <c r="M197" s="68">
        <v>0</v>
      </c>
    </row>
    <row r="198" spans="1:13" x14ac:dyDescent="0.25">
      <c r="A198" s="89" t="s">
        <v>19</v>
      </c>
      <c r="B198" s="90"/>
      <c r="C198" s="90"/>
      <c r="D198" s="44">
        <v>0</v>
      </c>
      <c r="E198" s="44">
        <v>0</v>
      </c>
      <c r="F198" s="48">
        <v>0</v>
      </c>
      <c r="G198" s="67" t="s">
        <v>14</v>
      </c>
      <c r="H198" s="12" t="s">
        <v>14</v>
      </c>
      <c r="I198" s="67" t="s">
        <v>14</v>
      </c>
      <c r="J198" s="67" t="s">
        <v>14</v>
      </c>
      <c r="K198" s="103" t="s">
        <v>14</v>
      </c>
      <c r="L198" s="122"/>
      <c r="M198" s="123" t="s">
        <v>14</v>
      </c>
    </row>
    <row r="199" spans="1:13" x14ac:dyDescent="0.25">
      <c r="A199" s="80" t="s">
        <v>20</v>
      </c>
      <c r="B199" s="81"/>
      <c r="C199" s="81"/>
      <c r="D199" s="20">
        <f>D196+D197</f>
        <v>95400</v>
      </c>
      <c r="E199" s="20">
        <f>E196+E197</f>
        <v>61100</v>
      </c>
      <c r="F199" s="20">
        <f>F196+F197</f>
        <v>56100</v>
      </c>
      <c r="G199" s="67" t="s">
        <v>14</v>
      </c>
      <c r="H199" s="67" t="s">
        <v>14</v>
      </c>
      <c r="I199" s="67" t="s">
        <v>14</v>
      </c>
      <c r="J199" s="67" t="s">
        <v>14</v>
      </c>
      <c r="K199" s="103" t="s">
        <v>14</v>
      </c>
      <c r="L199" s="122"/>
      <c r="M199" s="123" t="s">
        <v>14</v>
      </c>
    </row>
    <row r="200" spans="1:13" x14ac:dyDescent="0.25">
      <c r="A200" s="82" t="s">
        <v>182</v>
      </c>
      <c r="B200" s="83"/>
      <c r="C200" s="83"/>
      <c r="D200" s="21">
        <f>D198+D199</f>
        <v>95400</v>
      </c>
      <c r="E200" s="21">
        <f>E198+E199</f>
        <v>61100</v>
      </c>
      <c r="F200" s="21">
        <f>F198+F199</f>
        <v>56100</v>
      </c>
      <c r="G200" s="67" t="s">
        <v>14</v>
      </c>
      <c r="H200" s="67" t="s">
        <v>14</v>
      </c>
      <c r="I200" s="67" t="s">
        <v>14</v>
      </c>
      <c r="J200" s="67" t="s">
        <v>14</v>
      </c>
      <c r="K200" s="103" t="s">
        <v>14</v>
      </c>
      <c r="L200" s="122"/>
      <c r="M200" s="123" t="s">
        <v>14</v>
      </c>
    </row>
    <row r="201" spans="1:13" ht="17.100000000000001" customHeight="1" x14ac:dyDescent="0.25">
      <c r="A201" s="91" t="s">
        <v>183</v>
      </c>
      <c r="B201" s="92"/>
      <c r="C201" s="92"/>
      <c r="D201" s="93"/>
      <c r="E201" s="93"/>
      <c r="F201" s="93"/>
      <c r="G201" s="92"/>
      <c r="H201" s="92"/>
      <c r="I201" s="92"/>
      <c r="J201" s="92"/>
      <c r="K201" s="92"/>
      <c r="L201" s="92"/>
      <c r="M201" s="94"/>
    </row>
    <row r="202" spans="1:13" x14ac:dyDescent="0.25">
      <c r="A202" s="4" t="s">
        <v>184</v>
      </c>
      <c r="B202" s="86" t="s">
        <v>185</v>
      </c>
      <c r="C202" s="87"/>
      <c r="D202" s="9">
        <v>675800</v>
      </c>
      <c r="E202" s="9">
        <v>586800</v>
      </c>
      <c r="F202" s="28">
        <v>586800</v>
      </c>
      <c r="G202" s="11">
        <v>44.5</v>
      </c>
      <c r="H202" s="5">
        <v>95</v>
      </c>
      <c r="I202" s="68">
        <v>8</v>
      </c>
      <c r="J202" s="68">
        <v>8</v>
      </c>
      <c r="K202" s="104">
        <v>0</v>
      </c>
      <c r="L202" s="121"/>
      <c r="M202" s="68">
        <v>0</v>
      </c>
    </row>
    <row r="203" spans="1:13" x14ac:dyDescent="0.25">
      <c r="A203" s="89" t="s">
        <v>19</v>
      </c>
      <c r="B203" s="90"/>
      <c r="C203" s="90"/>
      <c r="D203" s="44">
        <v>0</v>
      </c>
      <c r="E203" s="44">
        <v>0</v>
      </c>
      <c r="F203" s="48">
        <v>0</v>
      </c>
      <c r="G203" s="67" t="s">
        <v>14</v>
      </c>
      <c r="H203" s="12" t="s">
        <v>14</v>
      </c>
      <c r="I203" s="67" t="s">
        <v>14</v>
      </c>
      <c r="J203" s="67" t="s">
        <v>14</v>
      </c>
      <c r="K203" s="103" t="s">
        <v>14</v>
      </c>
      <c r="L203" s="122"/>
      <c r="M203" s="123" t="s">
        <v>14</v>
      </c>
    </row>
    <row r="204" spans="1:13" x14ac:dyDescent="0.25">
      <c r="A204" s="80" t="s">
        <v>20</v>
      </c>
      <c r="B204" s="81"/>
      <c r="C204" s="81"/>
      <c r="D204" s="20">
        <f>D202</f>
        <v>675800</v>
      </c>
      <c r="E204" s="20">
        <f>E202</f>
        <v>586800</v>
      </c>
      <c r="F204" s="20">
        <f>F202</f>
        <v>586800</v>
      </c>
      <c r="G204" s="67" t="s">
        <v>14</v>
      </c>
      <c r="H204" s="67" t="s">
        <v>14</v>
      </c>
      <c r="I204" s="67" t="s">
        <v>14</v>
      </c>
      <c r="J204" s="67" t="s">
        <v>14</v>
      </c>
      <c r="K204" s="103" t="s">
        <v>14</v>
      </c>
      <c r="L204" s="122"/>
      <c r="M204" s="123" t="s">
        <v>14</v>
      </c>
    </row>
    <row r="205" spans="1:13" x14ac:dyDescent="0.25">
      <c r="A205" s="82" t="s">
        <v>186</v>
      </c>
      <c r="B205" s="83"/>
      <c r="C205" s="83"/>
      <c r="D205" s="21">
        <f>D203+D204</f>
        <v>675800</v>
      </c>
      <c r="E205" s="21">
        <f>E203+E204</f>
        <v>586800</v>
      </c>
      <c r="F205" s="21">
        <f>F203+F204</f>
        <v>586800</v>
      </c>
      <c r="G205" s="67" t="s">
        <v>14</v>
      </c>
      <c r="H205" s="67" t="s">
        <v>14</v>
      </c>
      <c r="I205" s="67" t="s">
        <v>14</v>
      </c>
      <c r="J205" s="67" t="s">
        <v>14</v>
      </c>
      <c r="K205" s="103" t="s">
        <v>14</v>
      </c>
      <c r="L205" s="122"/>
      <c r="M205" s="123" t="s">
        <v>14</v>
      </c>
    </row>
    <row r="206" spans="1:13" ht="17.100000000000001" customHeight="1" x14ac:dyDescent="0.25">
      <c r="A206" s="91" t="s">
        <v>187</v>
      </c>
      <c r="B206" s="92"/>
      <c r="C206" s="92"/>
      <c r="D206" s="93"/>
      <c r="E206" s="93"/>
      <c r="F206" s="93"/>
      <c r="G206" s="92"/>
      <c r="H206" s="92"/>
      <c r="I206" s="92"/>
      <c r="J206" s="92"/>
      <c r="K206" s="92"/>
      <c r="L206" s="92"/>
      <c r="M206" s="94"/>
    </row>
    <row r="207" spans="1:13" x14ac:dyDescent="0.25">
      <c r="A207" s="4" t="s">
        <v>188</v>
      </c>
      <c r="B207" s="86" t="s">
        <v>189</v>
      </c>
      <c r="C207" s="87"/>
      <c r="D207" s="9">
        <v>290000</v>
      </c>
      <c r="E207" s="9">
        <v>185000</v>
      </c>
      <c r="F207" s="27">
        <v>39000</v>
      </c>
      <c r="G207" s="11">
        <v>45</v>
      </c>
      <c r="H207" s="5">
        <v>115</v>
      </c>
      <c r="I207" s="68">
        <v>8</v>
      </c>
      <c r="J207" s="68">
        <v>8</v>
      </c>
      <c r="K207" s="104">
        <v>0</v>
      </c>
      <c r="L207" s="121"/>
      <c r="M207" s="68">
        <v>0</v>
      </c>
    </row>
    <row r="208" spans="1:13" x14ac:dyDescent="0.25">
      <c r="A208" s="4" t="s">
        <v>190</v>
      </c>
      <c r="B208" s="86" t="s">
        <v>191</v>
      </c>
      <c r="C208" s="87"/>
      <c r="D208" s="9">
        <v>107000</v>
      </c>
      <c r="E208" s="9">
        <v>68000</v>
      </c>
      <c r="F208" s="28">
        <v>54000</v>
      </c>
      <c r="G208" s="11">
        <v>44.5</v>
      </c>
      <c r="H208" s="5">
        <v>100</v>
      </c>
      <c r="I208" s="68">
        <v>8</v>
      </c>
      <c r="J208" s="68">
        <v>8</v>
      </c>
      <c r="K208" s="104">
        <v>0</v>
      </c>
      <c r="L208" s="121"/>
      <c r="M208" s="68">
        <v>0</v>
      </c>
    </row>
    <row r="209" spans="1:13" x14ac:dyDescent="0.25">
      <c r="A209" s="89" t="s">
        <v>19</v>
      </c>
      <c r="B209" s="90"/>
      <c r="C209" s="90"/>
      <c r="D209" s="44">
        <v>0</v>
      </c>
      <c r="E209" s="44">
        <v>0</v>
      </c>
      <c r="F209" s="48">
        <v>0</v>
      </c>
      <c r="G209" s="67" t="s">
        <v>14</v>
      </c>
      <c r="H209" s="12" t="s">
        <v>14</v>
      </c>
      <c r="I209" s="67" t="s">
        <v>14</v>
      </c>
      <c r="J209" s="67" t="s">
        <v>14</v>
      </c>
      <c r="K209" s="103" t="s">
        <v>14</v>
      </c>
      <c r="L209" s="122"/>
      <c r="M209" s="123" t="s">
        <v>14</v>
      </c>
    </row>
    <row r="210" spans="1:13" x14ac:dyDescent="0.25">
      <c r="A210" s="80" t="s">
        <v>20</v>
      </c>
      <c r="B210" s="81"/>
      <c r="C210" s="81"/>
      <c r="D210" s="20">
        <f>D207+D208</f>
        <v>397000</v>
      </c>
      <c r="E210" s="20">
        <f>E207+E208</f>
        <v>253000</v>
      </c>
      <c r="F210" s="20">
        <f>F207+F208</f>
        <v>93000</v>
      </c>
      <c r="G210" s="67" t="s">
        <v>14</v>
      </c>
      <c r="H210" s="67" t="s">
        <v>14</v>
      </c>
      <c r="I210" s="67" t="s">
        <v>14</v>
      </c>
      <c r="J210" s="67" t="s">
        <v>14</v>
      </c>
      <c r="K210" s="103" t="s">
        <v>14</v>
      </c>
      <c r="L210" s="122"/>
      <c r="M210" s="123" t="s">
        <v>14</v>
      </c>
    </row>
    <row r="211" spans="1:13" x14ac:dyDescent="0.25">
      <c r="A211" s="82" t="s">
        <v>192</v>
      </c>
      <c r="B211" s="83"/>
      <c r="C211" s="83"/>
      <c r="D211" s="21">
        <f>D209+D210</f>
        <v>397000</v>
      </c>
      <c r="E211" s="21">
        <f>E209+E210</f>
        <v>253000</v>
      </c>
      <c r="F211" s="21">
        <f>F209+F210</f>
        <v>93000</v>
      </c>
      <c r="G211" s="67" t="s">
        <v>14</v>
      </c>
      <c r="H211" s="67" t="s">
        <v>14</v>
      </c>
      <c r="I211" s="67" t="s">
        <v>14</v>
      </c>
      <c r="J211" s="67" t="s">
        <v>14</v>
      </c>
      <c r="K211" s="103" t="s">
        <v>14</v>
      </c>
      <c r="L211" s="122"/>
      <c r="M211" s="123" t="s">
        <v>14</v>
      </c>
    </row>
    <row r="212" spans="1:13" x14ac:dyDescent="0.25">
      <c r="A212" s="84" t="s">
        <v>500</v>
      </c>
      <c r="B212" s="85"/>
      <c r="C212" s="85"/>
      <c r="D212" s="13">
        <f>D172+D177+D185+D192+D198+D203+D209</f>
        <v>598000</v>
      </c>
      <c r="E212" s="13">
        <f>E172+E177+E185+E192+E198+E203+E209</f>
        <v>470000</v>
      </c>
      <c r="F212" s="22">
        <f>F172+F177+F185+F192+F198+F203+F209</f>
        <v>0</v>
      </c>
      <c r="G212" s="67" t="s">
        <v>14</v>
      </c>
      <c r="H212" s="67" t="s">
        <v>14</v>
      </c>
      <c r="I212" s="67" t="s">
        <v>14</v>
      </c>
      <c r="J212" s="67" t="s">
        <v>14</v>
      </c>
      <c r="K212" s="103" t="s">
        <v>14</v>
      </c>
      <c r="L212" s="122"/>
      <c r="M212" s="123" t="s">
        <v>14</v>
      </c>
    </row>
    <row r="213" spans="1:13" x14ac:dyDescent="0.25">
      <c r="A213" s="74" t="s">
        <v>501</v>
      </c>
      <c r="B213" s="75"/>
      <c r="C213" s="75"/>
      <c r="D213" s="43">
        <f t="shared" ref="D213:F214" si="7">D173+D178+D186+D193+D199+D204+D210</f>
        <v>2298596</v>
      </c>
      <c r="E213" s="43">
        <f t="shared" si="7"/>
        <v>1588420</v>
      </c>
      <c r="F213" s="52">
        <f t="shared" si="7"/>
        <v>1030020</v>
      </c>
      <c r="G213" s="67" t="s">
        <v>14</v>
      </c>
      <c r="H213" s="67" t="s">
        <v>14</v>
      </c>
      <c r="I213" s="67" t="s">
        <v>14</v>
      </c>
      <c r="J213" s="67" t="s">
        <v>14</v>
      </c>
      <c r="K213" s="103" t="s">
        <v>14</v>
      </c>
      <c r="L213" s="122"/>
      <c r="M213" s="123" t="s">
        <v>14</v>
      </c>
    </row>
    <row r="214" spans="1:13" x14ac:dyDescent="0.25">
      <c r="A214" s="96" t="s">
        <v>193</v>
      </c>
      <c r="B214" s="97"/>
      <c r="C214" s="97"/>
      <c r="D214" s="17">
        <f t="shared" si="7"/>
        <v>2896596</v>
      </c>
      <c r="E214" s="17">
        <f t="shared" si="7"/>
        <v>2058420</v>
      </c>
      <c r="F214" s="23">
        <f t="shared" si="7"/>
        <v>1030020</v>
      </c>
      <c r="G214" s="67" t="s">
        <v>14</v>
      </c>
      <c r="H214" s="67" t="s">
        <v>14</v>
      </c>
      <c r="I214" s="67" t="s">
        <v>14</v>
      </c>
      <c r="J214" s="67" t="s">
        <v>14</v>
      </c>
      <c r="K214" s="103" t="s">
        <v>14</v>
      </c>
      <c r="L214" s="122"/>
      <c r="M214" s="123" t="s">
        <v>14</v>
      </c>
    </row>
    <row r="215" spans="1:13" ht="18.600000000000001" customHeight="1" x14ac:dyDescent="0.25">
      <c r="A215" s="95" t="s">
        <v>194</v>
      </c>
      <c r="B215" s="92"/>
      <c r="C215" s="92"/>
      <c r="D215" s="92"/>
      <c r="E215" s="92"/>
      <c r="F215" s="93"/>
      <c r="G215" s="92"/>
      <c r="H215" s="92"/>
      <c r="I215" s="92"/>
      <c r="J215" s="92"/>
      <c r="K215" s="92"/>
      <c r="L215" s="92"/>
      <c r="M215" s="94"/>
    </row>
    <row r="216" spans="1:13" ht="17.100000000000001" customHeight="1" x14ac:dyDescent="0.25">
      <c r="A216" s="91" t="s">
        <v>195</v>
      </c>
      <c r="B216" s="92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4"/>
    </row>
    <row r="217" spans="1:13" x14ac:dyDescent="0.25">
      <c r="A217" s="4" t="s">
        <v>196</v>
      </c>
      <c r="B217" s="86" t="s">
        <v>197</v>
      </c>
      <c r="C217" s="87"/>
      <c r="D217" s="9">
        <v>222250</v>
      </c>
      <c r="E217" s="9">
        <v>174250</v>
      </c>
      <c r="F217" s="27">
        <v>174250</v>
      </c>
      <c r="G217" s="11"/>
      <c r="H217" s="116">
        <v>65</v>
      </c>
      <c r="I217" s="68">
        <v>8</v>
      </c>
      <c r="J217" s="68">
        <v>8</v>
      </c>
      <c r="K217" s="104">
        <v>0</v>
      </c>
      <c r="L217" s="121"/>
      <c r="M217" s="68">
        <v>0</v>
      </c>
    </row>
    <row r="218" spans="1:13" x14ac:dyDescent="0.25">
      <c r="A218" s="4" t="s">
        <v>198</v>
      </c>
      <c r="B218" s="86" t="s">
        <v>199</v>
      </c>
      <c r="C218" s="87"/>
      <c r="D218" s="9">
        <v>78400</v>
      </c>
      <c r="E218" s="9">
        <v>78400</v>
      </c>
      <c r="F218" s="28">
        <v>78400</v>
      </c>
      <c r="G218" s="11"/>
      <c r="H218" s="116">
        <v>60</v>
      </c>
      <c r="I218" s="68">
        <v>8</v>
      </c>
      <c r="J218" s="68">
        <v>8</v>
      </c>
      <c r="K218" s="104">
        <v>0</v>
      </c>
      <c r="L218" s="121"/>
      <c r="M218" s="68">
        <v>0</v>
      </c>
    </row>
    <row r="219" spans="1:13" x14ac:dyDescent="0.25">
      <c r="A219" s="89" t="s">
        <v>19</v>
      </c>
      <c r="B219" s="90"/>
      <c r="C219" s="90"/>
      <c r="D219" s="8">
        <v>0</v>
      </c>
      <c r="E219" s="8">
        <v>0</v>
      </c>
      <c r="F219" s="47">
        <v>0</v>
      </c>
      <c r="G219" s="67" t="s">
        <v>14</v>
      </c>
      <c r="H219" s="12" t="s">
        <v>14</v>
      </c>
      <c r="I219" s="67" t="s">
        <v>14</v>
      </c>
      <c r="J219" s="67" t="s">
        <v>14</v>
      </c>
      <c r="K219" s="103" t="s">
        <v>14</v>
      </c>
      <c r="L219" s="122"/>
      <c r="M219" s="123" t="s">
        <v>14</v>
      </c>
    </row>
    <row r="220" spans="1:13" x14ac:dyDescent="0.25">
      <c r="A220" s="80" t="s">
        <v>20</v>
      </c>
      <c r="B220" s="81"/>
      <c r="C220" s="81"/>
      <c r="D220" s="1">
        <f>D217+D218</f>
        <v>300650</v>
      </c>
      <c r="E220" s="1">
        <f>E217+E218</f>
        <v>252650</v>
      </c>
      <c r="F220" s="20">
        <f>F217+F218</f>
        <v>252650</v>
      </c>
      <c r="G220" s="67" t="s">
        <v>14</v>
      </c>
      <c r="H220" s="67" t="s">
        <v>14</v>
      </c>
      <c r="I220" s="67" t="s">
        <v>14</v>
      </c>
      <c r="J220" s="67" t="s">
        <v>14</v>
      </c>
      <c r="K220" s="103" t="s">
        <v>14</v>
      </c>
      <c r="L220" s="122"/>
      <c r="M220" s="123" t="s">
        <v>14</v>
      </c>
    </row>
    <row r="221" spans="1:13" x14ac:dyDescent="0.25">
      <c r="A221" s="82" t="s">
        <v>200</v>
      </c>
      <c r="B221" s="83"/>
      <c r="C221" s="83"/>
      <c r="D221" s="16">
        <f>D219+D220</f>
        <v>300650</v>
      </c>
      <c r="E221" s="16">
        <f>E219+E220</f>
        <v>252650</v>
      </c>
      <c r="F221" s="21">
        <f>F219+F220</f>
        <v>252650</v>
      </c>
      <c r="G221" s="117" t="s">
        <v>14</v>
      </c>
      <c r="H221" s="117" t="s">
        <v>14</v>
      </c>
      <c r="I221" s="117" t="s">
        <v>14</v>
      </c>
      <c r="J221" s="117" t="s">
        <v>14</v>
      </c>
      <c r="K221" s="118" t="s">
        <v>14</v>
      </c>
      <c r="L221" s="124"/>
      <c r="M221" s="125" t="s">
        <v>14</v>
      </c>
    </row>
    <row r="222" spans="1:13" ht="17.100000000000001" customHeight="1" x14ac:dyDescent="0.25">
      <c r="A222" s="99" t="s">
        <v>201</v>
      </c>
      <c r="B222" s="100"/>
      <c r="C222" s="100"/>
      <c r="D222" s="100"/>
      <c r="E222" s="100"/>
      <c r="F222" s="101"/>
      <c r="G222" s="100"/>
      <c r="H222" s="100"/>
      <c r="I222" s="100"/>
      <c r="J222" s="100"/>
      <c r="K222" s="100"/>
      <c r="L222" s="100"/>
      <c r="M222" s="102"/>
    </row>
    <row r="223" spans="1:13" x14ac:dyDescent="0.25">
      <c r="A223" s="4" t="s">
        <v>202</v>
      </c>
      <c r="B223" s="86" t="s">
        <v>203</v>
      </c>
      <c r="C223" s="87"/>
      <c r="D223" s="9">
        <v>1243000</v>
      </c>
      <c r="E223" s="9">
        <v>1116000</v>
      </c>
      <c r="F223" s="28">
        <v>1116000</v>
      </c>
      <c r="G223" s="11">
        <v>47</v>
      </c>
      <c r="H223" s="5">
        <v>95</v>
      </c>
      <c r="I223" s="68">
        <v>8</v>
      </c>
      <c r="J223" s="68">
        <v>8</v>
      </c>
      <c r="K223" s="104">
        <v>0</v>
      </c>
      <c r="L223" s="121"/>
      <c r="M223" s="68">
        <v>0</v>
      </c>
    </row>
    <row r="224" spans="1:13" x14ac:dyDescent="0.25">
      <c r="A224" s="89" t="s">
        <v>19</v>
      </c>
      <c r="B224" s="90"/>
      <c r="C224" s="90"/>
      <c r="D224" s="44">
        <v>0</v>
      </c>
      <c r="E224" s="44">
        <v>0</v>
      </c>
      <c r="F224" s="48">
        <v>0</v>
      </c>
      <c r="G224" s="67" t="s">
        <v>14</v>
      </c>
      <c r="H224" s="12" t="s">
        <v>14</v>
      </c>
      <c r="I224" s="67" t="s">
        <v>14</v>
      </c>
      <c r="J224" s="67" t="s">
        <v>14</v>
      </c>
      <c r="K224" s="103" t="s">
        <v>14</v>
      </c>
      <c r="L224" s="122"/>
      <c r="M224" s="123" t="s">
        <v>14</v>
      </c>
    </row>
    <row r="225" spans="1:13" x14ac:dyDescent="0.25">
      <c r="A225" s="80" t="s">
        <v>20</v>
      </c>
      <c r="B225" s="81"/>
      <c r="C225" s="81"/>
      <c r="D225" s="20">
        <f>D223</f>
        <v>1243000</v>
      </c>
      <c r="E225" s="20">
        <f>E223</f>
        <v>1116000</v>
      </c>
      <c r="F225" s="20">
        <f>F223</f>
        <v>1116000</v>
      </c>
      <c r="G225" s="67" t="s">
        <v>14</v>
      </c>
      <c r="H225" s="67" t="s">
        <v>14</v>
      </c>
      <c r="I225" s="67" t="s">
        <v>14</v>
      </c>
      <c r="J225" s="67" t="s">
        <v>14</v>
      </c>
      <c r="K225" s="103" t="s">
        <v>14</v>
      </c>
      <c r="L225" s="122"/>
      <c r="M225" s="123" t="s">
        <v>14</v>
      </c>
    </row>
    <row r="226" spans="1:13" x14ac:dyDescent="0.25">
      <c r="A226" s="82" t="s">
        <v>204</v>
      </c>
      <c r="B226" s="83"/>
      <c r="C226" s="83"/>
      <c r="D226" s="21">
        <f>D224+D225</f>
        <v>1243000</v>
      </c>
      <c r="E226" s="21">
        <f>E224+E225</f>
        <v>1116000</v>
      </c>
      <c r="F226" s="21">
        <f>F224+F225</f>
        <v>1116000</v>
      </c>
      <c r="G226" s="67" t="s">
        <v>14</v>
      </c>
      <c r="H226" s="67" t="s">
        <v>14</v>
      </c>
      <c r="I226" s="67" t="s">
        <v>14</v>
      </c>
      <c r="J226" s="67" t="s">
        <v>14</v>
      </c>
      <c r="K226" s="103" t="s">
        <v>14</v>
      </c>
      <c r="L226" s="122"/>
      <c r="M226" s="123" t="s">
        <v>14</v>
      </c>
    </row>
    <row r="227" spans="1:13" ht="17.100000000000001" customHeight="1" x14ac:dyDescent="0.25">
      <c r="A227" s="91" t="s">
        <v>205</v>
      </c>
      <c r="B227" s="92"/>
      <c r="C227" s="92"/>
      <c r="D227" s="93"/>
      <c r="E227" s="93"/>
      <c r="F227" s="93"/>
      <c r="G227" s="92"/>
      <c r="H227" s="92"/>
      <c r="I227" s="92"/>
      <c r="J227" s="92"/>
      <c r="K227" s="92"/>
      <c r="L227" s="92"/>
      <c r="M227" s="94"/>
    </row>
    <row r="228" spans="1:13" x14ac:dyDescent="0.25">
      <c r="A228" s="4" t="s">
        <v>206</v>
      </c>
      <c r="B228" s="86" t="s">
        <v>207</v>
      </c>
      <c r="C228" s="87"/>
      <c r="D228" s="9">
        <v>540000</v>
      </c>
      <c r="E228" s="9">
        <v>432000</v>
      </c>
      <c r="F228" s="39">
        <v>432000</v>
      </c>
      <c r="G228" s="11">
        <v>46</v>
      </c>
      <c r="H228" s="5">
        <v>100</v>
      </c>
      <c r="I228" s="68">
        <v>8</v>
      </c>
      <c r="J228" s="68">
        <v>8</v>
      </c>
      <c r="K228" s="104">
        <v>0</v>
      </c>
      <c r="L228" s="121"/>
      <c r="M228" s="68">
        <v>0</v>
      </c>
    </row>
    <row r="229" spans="1:13" x14ac:dyDescent="0.25">
      <c r="A229" s="89" t="s">
        <v>19</v>
      </c>
      <c r="B229" s="90"/>
      <c r="C229" s="90"/>
      <c r="D229" s="44">
        <v>0</v>
      </c>
      <c r="E229" s="44">
        <v>0</v>
      </c>
      <c r="F229" s="48">
        <v>0</v>
      </c>
      <c r="G229" s="67" t="s">
        <v>14</v>
      </c>
      <c r="H229" s="12" t="s">
        <v>14</v>
      </c>
      <c r="I229" s="67" t="s">
        <v>14</v>
      </c>
      <c r="J229" s="67" t="s">
        <v>14</v>
      </c>
      <c r="K229" s="103" t="s">
        <v>14</v>
      </c>
      <c r="L229" s="122"/>
      <c r="M229" s="123" t="s">
        <v>14</v>
      </c>
    </row>
    <row r="230" spans="1:13" x14ac:dyDescent="0.25">
      <c r="A230" s="80" t="s">
        <v>20</v>
      </c>
      <c r="B230" s="81"/>
      <c r="C230" s="81"/>
      <c r="D230" s="20">
        <f>D228</f>
        <v>540000</v>
      </c>
      <c r="E230" s="20">
        <f>E228</f>
        <v>432000</v>
      </c>
      <c r="F230" s="20">
        <f>F228</f>
        <v>432000</v>
      </c>
      <c r="G230" s="67" t="s">
        <v>14</v>
      </c>
      <c r="H230" s="67" t="s">
        <v>14</v>
      </c>
      <c r="I230" s="67" t="s">
        <v>14</v>
      </c>
      <c r="J230" s="67" t="s">
        <v>14</v>
      </c>
      <c r="K230" s="103" t="s">
        <v>14</v>
      </c>
      <c r="L230" s="122"/>
      <c r="M230" s="123" t="s">
        <v>14</v>
      </c>
    </row>
    <row r="231" spans="1:13" x14ac:dyDescent="0.25">
      <c r="A231" s="82" t="s">
        <v>208</v>
      </c>
      <c r="B231" s="83"/>
      <c r="C231" s="83"/>
      <c r="D231" s="21">
        <f>D229+D230</f>
        <v>540000</v>
      </c>
      <c r="E231" s="21">
        <f>E229+E230</f>
        <v>432000</v>
      </c>
      <c r="F231" s="21">
        <f>F229+F230</f>
        <v>432000</v>
      </c>
      <c r="G231" s="67" t="s">
        <v>14</v>
      </c>
      <c r="H231" s="67" t="s">
        <v>14</v>
      </c>
      <c r="I231" s="67" t="s">
        <v>14</v>
      </c>
      <c r="J231" s="67" t="s">
        <v>14</v>
      </c>
      <c r="K231" s="103" t="s">
        <v>14</v>
      </c>
      <c r="L231" s="122"/>
      <c r="M231" s="123" t="s">
        <v>14</v>
      </c>
    </row>
    <row r="232" spans="1:13" ht="17.100000000000001" customHeight="1" x14ac:dyDescent="0.25">
      <c r="A232" s="91" t="s">
        <v>209</v>
      </c>
      <c r="B232" s="92"/>
      <c r="C232" s="92"/>
      <c r="D232" s="93"/>
      <c r="E232" s="93"/>
      <c r="F232" s="93"/>
      <c r="G232" s="92"/>
      <c r="H232" s="92"/>
      <c r="I232" s="92"/>
      <c r="J232" s="92"/>
      <c r="K232" s="92"/>
      <c r="L232" s="92"/>
      <c r="M232" s="94"/>
    </row>
    <row r="233" spans="1:13" x14ac:dyDescent="0.25">
      <c r="A233" s="4" t="s">
        <v>210</v>
      </c>
      <c r="B233" s="86" t="s">
        <v>211</v>
      </c>
      <c r="C233" s="87"/>
      <c r="D233" s="9">
        <v>361500</v>
      </c>
      <c r="E233" s="9">
        <v>289200</v>
      </c>
      <c r="F233" s="28">
        <v>289200</v>
      </c>
      <c r="G233" s="11">
        <v>49</v>
      </c>
      <c r="H233" s="5">
        <v>90</v>
      </c>
      <c r="I233" s="68">
        <v>8</v>
      </c>
      <c r="J233" s="68">
        <v>8</v>
      </c>
      <c r="K233" s="104">
        <v>0</v>
      </c>
      <c r="L233" s="121"/>
      <c r="M233" s="68">
        <v>0</v>
      </c>
    </row>
    <row r="234" spans="1:13" x14ac:dyDescent="0.25">
      <c r="A234" s="89" t="s">
        <v>19</v>
      </c>
      <c r="B234" s="90"/>
      <c r="C234" s="90"/>
      <c r="D234" s="8">
        <v>0</v>
      </c>
      <c r="E234" s="8">
        <v>0</v>
      </c>
      <c r="F234" s="47">
        <v>0</v>
      </c>
      <c r="G234" s="67" t="s">
        <v>14</v>
      </c>
      <c r="H234" s="12" t="s">
        <v>14</v>
      </c>
      <c r="I234" s="67" t="s">
        <v>14</v>
      </c>
      <c r="J234" s="67" t="s">
        <v>14</v>
      </c>
      <c r="K234" s="103" t="s">
        <v>14</v>
      </c>
      <c r="L234" s="122"/>
      <c r="M234" s="123" t="s">
        <v>14</v>
      </c>
    </row>
    <row r="235" spans="1:13" x14ac:dyDescent="0.25">
      <c r="A235" s="80" t="s">
        <v>20</v>
      </c>
      <c r="B235" s="81"/>
      <c r="C235" s="81"/>
      <c r="D235" s="1">
        <f>D233</f>
        <v>361500</v>
      </c>
      <c r="E235" s="1">
        <f>E233</f>
        <v>289200</v>
      </c>
      <c r="F235" s="20">
        <f>F233</f>
        <v>289200</v>
      </c>
      <c r="G235" s="67" t="s">
        <v>14</v>
      </c>
      <c r="H235" s="67" t="s">
        <v>14</v>
      </c>
      <c r="I235" s="67" t="s">
        <v>14</v>
      </c>
      <c r="J235" s="67" t="s">
        <v>14</v>
      </c>
      <c r="K235" s="103" t="s">
        <v>14</v>
      </c>
      <c r="L235" s="122"/>
      <c r="M235" s="123" t="s">
        <v>14</v>
      </c>
    </row>
    <row r="236" spans="1:13" x14ac:dyDescent="0.25">
      <c r="A236" s="82" t="s">
        <v>212</v>
      </c>
      <c r="B236" s="83"/>
      <c r="C236" s="83"/>
      <c r="D236" s="16">
        <f>D234+D235</f>
        <v>361500</v>
      </c>
      <c r="E236" s="16">
        <f>E234+E235</f>
        <v>289200</v>
      </c>
      <c r="F236" s="21">
        <f>F234+F235</f>
        <v>289200</v>
      </c>
      <c r="G236" s="67" t="s">
        <v>14</v>
      </c>
      <c r="H236" s="67" t="s">
        <v>14</v>
      </c>
      <c r="I236" s="67" t="s">
        <v>14</v>
      </c>
      <c r="J236" s="67" t="s">
        <v>14</v>
      </c>
      <c r="K236" s="103" t="s">
        <v>14</v>
      </c>
      <c r="L236" s="122"/>
      <c r="M236" s="123" t="s">
        <v>14</v>
      </c>
    </row>
    <row r="237" spans="1:13" ht="17.100000000000001" customHeight="1" x14ac:dyDescent="0.25">
      <c r="A237" s="91" t="s">
        <v>213</v>
      </c>
      <c r="B237" s="92"/>
      <c r="C237" s="92"/>
      <c r="D237" s="92"/>
      <c r="E237" s="92"/>
      <c r="F237" s="93"/>
      <c r="G237" s="92"/>
      <c r="H237" s="92"/>
      <c r="I237" s="92"/>
      <c r="J237" s="92"/>
      <c r="K237" s="92"/>
      <c r="L237" s="92"/>
      <c r="M237" s="94"/>
    </row>
    <row r="238" spans="1:13" x14ac:dyDescent="0.25">
      <c r="A238" s="4" t="s">
        <v>214</v>
      </c>
      <c r="B238" s="86" t="s">
        <v>215</v>
      </c>
      <c r="C238" s="87"/>
      <c r="D238" s="9">
        <v>117000</v>
      </c>
      <c r="E238" s="9">
        <v>81900</v>
      </c>
      <c r="F238" s="39">
        <v>81900</v>
      </c>
      <c r="G238" s="11">
        <v>51</v>
      </c>
      <c r="H238" s="5">
        <v>95</v>
      </c>
      <c r="I238" s="68">
        <v>8</v>
      </c>
      <c r="J238" s="68">
        <v>8</v>
      </c>
      <c r="K238" s="104">
        <v>0</v>
      </c>
      <c r="L238" s="121"/>
      <c r="M238" s="68">
        <v>0</v>
      </c>
    </row>
    <row r="239" spans="1:13" x14ac:dyDescent="0.25">
      <c r="A239" s="89" t="s">
        <v>19</v>
      </c>
      <c r="B239" s="90"/>
      <c r="C239" s="90"/>
      <c r="D239" s="44">
        <v>0</v>
      </c>
      <c r="E239" s="44">
        <v>0</v>
      </c>
      <c r="F239" s="48">
        <v>0</v>
      </c>
      <c r="G239" s="67" t="s">
        <v>14</v>
      </c>
      <c r="H239" s="12" t="s">
        <v>14</v>
      </c>
      <c r="I239" s="67" t="s">
        <v>14</v>
      </c>
      <c r="J239" s="67" t="s">
        <v>14</v>
      </c>
      <c r="K239" s="103" t="s">
        <v>14</v>
      </c>
      <c r="L239" s="122"/>
      <c r="M239" s="123" t="s">
        <v>14</v>
      </c>
    </row>
    <row r="240" spans="1:13" x14ac:dyDescent="0.25">
      <c r="A240" s="80" t="s">
        <v>20</v>
      </c>
      <c r="B240" s="81"/>
      <c r="C240" s="81"/>
      <c r="D240" s="20">
        <f>D238</f>
        <v>117000</v>
      </c>
      <c r="E240" s="20">
        <f>E238</f>
        <v>81900</v>
      </c>
      <c r="F240" s="20">
        <f>F238</f>
        <v>81900</v>
      </c>
      <c r="G240" s="67" t="s">
        <v>14</v>
      </c>
      <c r="H240" s="67" t="s">
        <v>14</v>
      </c>
      <c r="I240" s="67" t="s">
        <v>14</v>
      </c>
      <c r="J240" s="67" t="s">
        <v>14</v>
      </c>
      <c r="K240" s="103" t="s">
        <v>14</v>
      </c>
      <c r="L240" s="122"/>
      <c r="M240" s="123" t="s">
        <v>14</v>
      </c>
    </row>
    <row r="241" spans="1:13" x14ac:dyDescent="0.25">
      <c r="A241" s="82" t="s">
        <v>216</v>
      </c>
      <c r="B241" s="83"/>
      <c r="C241" s="83"/>
      <c r="D241" s="21">
        <f>D239+D240</f>
        <v>117000</v>
      </c>
      <c r="E241" s="21">
        <f>E239+E240</f>
        <v>81900</v>
      </c>
      <c r="F241" s="21">
        <f>F239+F240</f>
        <v>81900</v>
      </c>
      <c r="G241" s="67" t="s">
        <v>14</v>
      </c>
      <c r="H241" s="67" t="s">
        <v>14</v>
      </c>
      <c r="I241" s="67" t="s">
        <v>14</v>
      </c>
      <c r="J241" s="67" t="s">
        <v>14</v>
      </c>
      <c r="K241" s="103" t="s">
        <v>14</v>
      </c>
      <c r="L241" s="122"/>
      <c r="M241" s="123" t="s">
        <v>14</v>
      </c>
    </row>
    <row r="242" spans="1:13" ht="17.100000000000001" customHeight="1" x14ac:dyDescent="0.25">
      <c r="A242" s="91" t="s">
        <v>217</v>
      </c>
      <c r="B242" s="92"/>
      <c r="C242" s="92"/>
      <c r="D242" s="93"/>
      <c r="E242" s="93"/>
      <c r="F242" s="93"/>
      <c r="G242" s="92"/>
      <c r="H242" s="92"/>
      <c r="I242" s="92"/>
      <c r="J242" s="92"/>
      <c r="K242" s="92"/>
      <c r="L242" s="92"/>
      <c r="M242" s="94"/>
    </row>
    <row r="243" spans="1:13" x14ac:dyDescent="0.25">
      <c r="A243" s="4" t="s">
        <v>218</v>
      </c>
      <c r="B243" s="86" t="s">
        <v>219</v>
      </c>
      <c r="C243" s="87"/>
      <c r="D243" s="9">
        <v>26490</v>
      </c>
      <c r="E243" s="9">
        <v>17490</v>
      </c>
      <c r="F243" s="40">
        <v>17490</v>
      </c>
      <c r="G243" s="11">
        <v>51</v>
      </c>
      <c r="H243" s="5">
        <v>105</v>
      </c>
      <c r="I243" s="68">
        <v>8</v>
      </c>
      <c r="J243" s="68">
        <v>8</v>
      </c>
      <c r="K243" s="104">
        <v>0</v>
      </c>
      <c r="L243" s="121"/>
      <c r="M243" s="68">
        <v>0</v>
      </c>
    </row>
    <row r="244" spans="1:13" x14ac:dyDescent="0.25">
      <c r="A244" s="4" t="s">
        <v>220</v>
      </c>
      <c r="B244" s="86" t="s">
        <v>221</v>
      </c>
      <c r="C244" s="87"/>
      <c r="D244" s="10">
        <v>650000</v>
      </c>
      <c r="E244" s="10">
        <v>350000</v>
      </c>
      <c r="F244" s="41">
        <v>350000</v>
      </c>
      <c r="G244" s="11">
        <v>47</v>
      </c>
      <c r="H244" s="5">
        <v>130</v>
      </c>
      <c r="I244" s="68">
        <v>8</v>
      </c>
      <c r="J244" s="68">
        <v>8</v>
      </c>
      <c r="K244" s="104">
        <v>0</v>
      </c>
      <c r="L244" s="121"/>
      <c r="M244" s="68">
        <v>0</v>
      </c>
    </row>
    <row r="245" spans="1:13" x14ac:dyDescent="0.25">
      <c r="A245" s="4" t="s">
        <v>222</v>
      </c>
      <c r="B245" s="86" t="s">
        <v>223</v>
      </c>
      <c r="C245" s="87"/>
      <c r="D245" s="53">
        <v>399380</v>
      </c>
      <c r="E245" s="53">
        <v>231200</v>
      </c>
      <c r="F245" s="39">
        <v>231200</v>
      </c>
      <c r="G245" s="11">
        <v>40</v>
      </c>
      <c r="H245" s="5">
        <v>95</v>
      </c>
      <c r="I245" s="68">
        <v>8</v>
      </c>
      <c r="J245" s="68">
        <v>8</v>
      </c>
      <c r="K245" s="104">
        <v>0</v>
      </c>
      <c r="L245" s="121"/>
      <c r="M245" s="68">
        <v>0</v>
      </c>
    </row>
    <row r="246" spans="1:13" x14ac:dyDescent="0.25">
      <c r="A246" s="89" t="s">
        <v>19</v>
      </c>
      <c r="B246" s="90"/>
      <c r="C246" s="90"/>
      <c r="D246" s="19">
        <f>D244</f>
        <v>650000</v>
      </c>
      <c r="E246" s="19">
        <f>E244</f>
        <v>350000</v>
      </c>
      <c r="F246" s="19">
        <f>F244</f>
        <v>350000</v>
      </c>
      <c r="G246" s="67" t="s">
        <v>14</v>
      </c>
      <c r="H246" s="12" t="s">
        <v>14</v>
      </c>
      <c r="I246" s="67" t="s">
        <v>14</v>
      </c>
      <c r="J246" s="67" t="s">
        <v>14</v>
      </c>
      <c r="K246" s="103" t="s">
        <v>14</v>
      </c>
      <c r="L246" s="122"/>
      <c r="M246" s="123" t="s">
        <v>14</v>
      </c>
    </row>
    <row r="247" spans="1:13" x14ac:dyDescent="0.25">
      <c r="A247" s="80" t="s">
        <v>20</v>
      </c>
      <c r="B247" s="81"/>
      <c r="C247" s="81"/>
      <c r="D247" s="20">
        <f>D243+D245</f>
        <v>425870</v>
      </c>
      <c r="E247" s="20">
        <f>E243+E245</f>
        <v>248690</v>
      </c>
      <c r="F247" s="20">
        <f>F243+F245</f>
        <v>248690</v>
      </c>
      <c r="G247" s="67" t="s">
        <v>14</v>
      </c>
      <c r="H247" s="67" t="s">
        <v>14</v>
      </c>
      <c r="I247" s="67" t="s">
        <v>14</v>
      </c>
      <c r="J247" s="67" t="s">
        <v>14</v>
      </c>
      <c r="K247" s="103" t="s">
        <v>14</v>
      </c>
      <c r="L247" s="122"/>
      <c r="M247" s="123" t="s">
        <v>14</v>
      </c>
    </row>
    <row r="248" spans="1:13" x14ac:dyDescent="0.25">
      <c r="A248" s="82" t="s">
        <v>224</v>
      </c>
      <c r="B248" s="83"/>
      <c r="C248" s="83"/>
      <c r="D248" s="21">
        <f>D246+D247</f>
        <v>1075870</v>
      </c>
      <c r="E248" s="21">
        <f>E246+E247</f>
        <v>598690</v>
      </c>
      <c r="F248" s="21">
        <f>F246+F247</f>
        <v>598690</v>
      </c>
      <c r="G248" s="67" t="s">
        <v>14</v>
      </c>
      <c r="H248" s="67" t="s">
        <v>14</v>
      </c>
      <c r="I248" s="67" t="s">
        <v>14</v>
      </c>
      <c r="J248" s="67" t="s">
        <v>14</v>
      </c>
      <c r="K248" s="103" t="s">
        <v>14</v>
      </c>
      <c r="L248" s="122"/>
      <c r="M248" s="123" t="s">
        <v>14</v>
      </c>
    </row>
    <row r="249" spans="1:13" ht="17.100000000000001" customHeight="1" x14ac:dyDescent="0.25">
      <c r="A249" s="91" t="s">
        <v>225</v>
      </c>
      <c r="B249" s="92"/>
      <c r="C249" s="92"/>
      <c r="D249" s="93"/>
      <c r="E249" s="93"/>
      <c r="F249" s="93"/>
      <c r="G249" s="92"/>
      <c r="H249" s="92"/>
      <c r="I249" s="92"/>
      <c r="J249" s="92"/>
      <c r="K249" s="92"/>
      <c r="L249" s="92"/>
      <c r="M249" s="94"/>
    </row>
    <row r="250" spans="1:13" x14ac:dyDescent="0.25">
      <c r="A250" s="4" t="s">
        <v>226</v>
      </c>
      <c r="B250" s="86" t="s">
        <v>227</v>
      </c>
      <c r="C250" s="87"/>
      <c r="D250" s="9">
        <v>792000</v>
      </c>
      <c r="E250" s="9">
        <v>554400</v>
      </c>
      <c r="F250" s="40">
        <v>554400</v>
      </c>
      <c r="G250" s="11">
        <v>51</v>
      </c>
      <c r="H250" s="5">
        <v>105</v>
      </c>
      <c r="I250" s="68">
        <v>8</v>
      </c>
      <c r="J250" s="68">
        <v>8</v>
      </c>
      <c r="K250" s="104">
        <v>0</v>
      </c>
      <c r="L250" s="121"/>
      <c r="M250" s="68">
        <v>0</v>
      </c>
    </row>
    <row r="251" spans="1:13" x14ac:dyDescent="0.25">
      <c r="A251" s="4" t="s">
        <v>228</v>
      </c>
      <c r="B251" s="86" t="s">
        <v>229</v>
      </c>
      <c r="C251" s="87"/>
      <c r="D251" s="9">
        <v>444000</v>
      </c>
      <c r="E251" s="9">
        <v>310800</v>
      </c>
      <c r="F251" s="40">
        <v>310800</v>
      </c>
      <c r="G251" s="11">
        <v>48.5</v>
      </c>
      <c r="H251" s="5">
        <v>100</v>
      </c>
      <c r="I251" s="68">
        <v>8</v>
      </c>
      <c r="J251" s="68">
        <v>8</v>
      </c>
      <c r="K251" s="104">
        <v>0</v>
      </c>
      <c r="L251" s="121"/>
      <c r="M251" s="68">
        <v>0</v>
      </c>
    </row>
    <row r="252" spans="1:13" x14ac:dyDescent="0.25">
      <c r="A252" s="4" t="s">
        <v>230</v>
      </c>
      <c r="B252" s="86" t="s">
        <v>231</v>
      </c>
      <c r="C252" s="87"/>
      <c r="D252" s="25">
        <v>150000</v>
      </c>
      <c r="E252" s="25">
        <v>105000</v>
      </c>
      <c r="F252" s="42">
        <v>105000</v>
      </c>
      <c r="G252" s="11">
        <v>39</v>
      </c>
      <c r="H252" s="5">
        <v>95</v>
      </c>
      <c r="I252" s="68">
        <v>8</v>
      </c>
      <c r="J252" s="68">
        <v>8</v>
      </c>
      <c r="K252" s="104">
        <v>0</v>
      </c>
      <c r="L252" s="121"/>
      <c r="M252" s="68">
        <v>0</v>
      </c>
    </row>
    <row r="253" spans="1:13" x14ac:dyDescent="0.25">
      <c r="A253" s="89" t="s">
        <v>19</v>
      </c>
      <c r="B253" s="90"/>
      <c r="C253" s="90"/>
      <c r="D253" s="19">
        <f>D252</f>
        <v>150000</v>
      </c>
      <c r="E253" s="19">
        <f>E252</f>
        <v>105000</v>
      </c>
      <c r="F253" s="19">
        <f>F252</f>
        <v>105000</v>
      </c>
      <c r="G253" s="67" t="s">
        <v>14</v>
      </c>
      <c r="H253" s="12" t="s">
        <v>14</v>
      </c>
      <c r="I253" s="67" t="s">
        <v>14</v>
      </c>
      <c r="J253" s="67" t="s">
        <v>14</v>
      </c>
      <c r="K253" s="103" t="s">
        <v>14</v>
      </c>
      <c r="L253" s="122"/>
      <c r="M253" s="123" t="s">
        <v>14</v>
      </c>
    </row>
    <row r="254" spans="1:13" x14ac:dyDescent="0.25">
      <c r="A254" s="80" t="s">
        <v>20</v>
      </c>
      <c r="B254" s="81"/>
      <c r="C254" s="81"/>
      <c r="D254" s="20">
        <f>D250+D251</f>
        <v>1236000</v>
      </c>
      <c r="E254" s="20">
        <f>E250+E251</f>
        <v>865200</v>
      </c>
      <c r="F254" s="20">
        <f>F250+F251</f>
        <v>865200</v>
      </c>
      <c r="G254" s="67" t="s">
        <v>14</v>
      </c>
      <c r="H254" s="67" t="s">
        <v>14</v>
      </c>
      <c r="I254" s="67" t="s">
        <v>14</v>
      </c>
      <c r="J254" s="67" t="s">
        <v>14</v>
      </c>
      <c r="K254" s="103" t="s">
        <v>14</v>
      </c>
      <c r="L254" s="122"/>
      <c r="M254" s="123" t="s">
        <v>14</v>
      </c>
    </row>
    <row r="255" spans="1:13" x14ac:dyDescent="0.25">
      <c r="A255" s="82" t="s">
        <v>232</v>
      </c>
      <c r="B255" s="83"/>
      <c r="C255" s="83"/>
      <c r="D255" s="21">
        <f>D253+D254</f>
        <v>1386000</v>
      </c>
      <c r="E255" s="21">
        <f>E253+E254</f>
        <v>970200</v>
      </c>
      <c r="F255" s="21">
        <f>F253+F254</f>
        <v>970200</v>
      </c>
      <c r="G255" s="67" t="s">
        <v>14</v>
      </c>
      <c r="H255" s="67" t="s">
        <v>14</v>
      </c>
      <c r="I255" s="67" t="s">
        <v>14</v>
      </c>
      <c r="J255" s="67" t="s">
        <v>14</v>
      </c>
      <c r="K255" s="103" t="s">
        <v>14</v>
      </c>
      <c r="L255" s="122"/>
      <c r="M255" s="123" t="s">
        <v>14</v>
      </c>
    </row>
    <row r="256" spans="1:13" ht="17.100000000000001" customHeight="1" x14ac:dyDescent="0.25">
      <c r="A256" s="91" t="s">
        <v>233</v>
      </c>
      <c r="B256" s="92"/>
      <c r="C256" s="92"/>
      <c r="D256" s="93"/>
      <c r="E256" s="93"/>
      <c r="F256" s="93"/>
      <c r="G256" s="92"/>
      <c r="H256" s="92"/>
      <c r="I256" s="92"/>
      <c r="J256" s="92"/>
      <c r="K256" s="92"/>
      <c r="L256" s="92"/>
      <c r="M256" s="94"/>
    </row>
    <row r="257" spans="1:13" x14ac:dyDescent="0.25">
      <c r="A257" s="4" t="s">
        <v>234</v>
      </c>
      <c r="B257" s="86" t="s">
        <v>235</v>
      </c>
      <c r="C257" s="87"/>
      <c r="D257" s="9">
        <v>248000</v>
      </c>
      <c r="E257" s="9">
        <v>194000</v>
      </c>
      <c r="F257" s="64">
        <v>188000</v>
      </c>
      <c r="G257" s="11">
        <v>49</v>
      </c>
      <c r="H257" s="5">
        <v>120</v>
      </c>
      <c r="I257" s="68">
        <v>8</v>
      </c>
      <c r="J257" s="68">
        <v>8</v>
      </c>
      <c r="K257" s="104">
        <v>0</v>
      </c>
      <c r="L257" s="121"/>
      <c r="M257" s="68">
        <v>0</v>
      </c>
    </row>
    <row r="258" spans="1:13" x14ac:dyDescent="0.25">
      <c r="A258" s="4" t="s">
        <v>236</v>
      </c>
      <c r="B258" s="86" t="s">
        <v>237</v>
      </c>
      <c r="C258" s="87"/>
      <c r="D258" s="9">
        <v>240301</v>
      </c>
      <c r="E258" s="9">
        <v>110000</v>
      </c>
      <c r="F258" s="40">
        <v>110000</v>
      </c>
      <c r="G258" s="11">
        <v>42</v>
      </c>
      <c r="H258" s="5">
        <v>105</v>
      </c>
      <c r="I258" s="68">
        <v>8</v>
      </c>
      <c r="J258" s="68">
        <v>8</v>
      </c>
      <c r="K258" s="104">
        <v>0</v>
      </c>
      <c r="L258" s="121"/>
      <c r="M258" s="68">
        <v>0</v>
      </c>
    </row>
    <row r="259" spans="1:13" x14ac:dyDescent="0.25">
      <c r="A259" s="4" t="s">
        <v>238</v>
      </c>
      <c r="B259" s="86" t="s">
        <v>239</v>
      </c>
      <c r="C259" s="87"/>
      <c r="D259" s="9">
        <v>49600</v>
      </c>
      <c r="E259" s="9">
        <v>32000</v>
      </c>
      <c r="F259" s="39">
        <v>32000</v>
      </c>
      <c r="G259" s="11">
        <v>49</v>
      </c>
      <c r="H259" s="5">
        <v>110</v>
      </c>
      <c r="I259" s="68">
        <v>8</v>
      </c>
      <c r="J259" s="68">
        <v>8</v>
      </c>
      <c r="K259" s="104">
        <v>0</v>
      </c>
      <c r="L259" s="121"/>
      <c r="M259" s="68">
        <v>0</v>
      </c>
    </row>
    <row r="260" spans="1:13" x14ac:dyDescent="0.25">
      <c r="A260" s="89" t="s">
        <v>19</v>
      </c>
      <c r="B260" s="90"/>
      <c r="C260" s="90"/>
      <c r="D260" s="8">
        <v>0</v>
      </c>
      <c r="E260" s="8">
        <v>0</v>
      </c>
      <c r="F260" s="47">
        <v>0</v>
      </c>
      <c r="G260" s="67" t="s">
        <v>14</v>
      </c>
      <c r="H260" s="12" t="s">
        <v>14</v>
      </c>
      <c r="I260" s="67" t="s">
        <v>14</v>
      </c>
      <c r="J260" s="67" t="s">
        <v>14</v>
      </c>
      <c r="K260" s="103" t="s">
        <v>14</v>
      </c>
      <c r="L260" s="122"/>
      <c r="M260" s="123" t="s">
        <v>14</v>
      </c>
    </row>
    <row r="261" spans="1:13" x14ac:dyDescent="0.25">
      <c r="A261" s="80" t="s">
        <v>20</v>
      </c>
      <c r="B261" s="81"/>
      <c r="C261" s="81"/>
      <c r="D261" s="1">
        <f>D257+D258+D259</f>
        <v>537901</v>
      </c>
      <c r="E261" s="1">
        <f>E257+E258+E259</f>
        <v>336000</v>
      </c>
      <c r="F261" s="20">
        <f>F257+F258+F259</f>
        <v>330000</v>
      </c>
      <c r="G261" s="67" t="s">
        <v>14</v>
      </c>
      <c r="H261" s="67" t="s">
        <v>14</v>
      </c>
      <c r="I261" s="67" t="s">
        <v>14</v>
      </c>
      <c r="J261" s="67" t="s">
        <v>14</v>
      </c>
      <c r="K261" s="103" t="s">
        <v>14</v>
      </c>
      <c r="L261" s="122"/>
      <c r="M261" s="123" t="s">
        <v>14</v>
      </c>
    </row>
    <row r="262" spans="1:13" x14ac:dyDescent="0.25">
      <c r="A262" s="82" t="s">
        <v>240</v>
      </c>
      <c r="B262" s="83"/>
      <c r="C262" s="83"/>
      <c r="D262" s="16">
        <f>D260+D261</f>
        <v>537901</v>
      </c>
      <c r="E262" s="16">
        <f>E260+E261</f>
        <v>336000</v>
      </c>
      <c r="F262" s="21">
        <f>F260+F261</f>
        <v>330000</v>
      </c>
      <c r="G262" s="67" t="s">
        <v>14</v>
      </c>
      <c r="H262" s="67" t="s">
        <v>14</v>
      </c>
      <c r="I262" s="67" t="s">
        <v>14</v>
      </c>
      <c r="J262" s="67" t="s">
        <v>14</v>
      </c>
      <c r="K262" s="103" t="s">
        <v>14</v>
      </c>
      <c r="L262" s="122"/>
      <c r="M262" s="123" t="s">
        <v>14</v>
      </c>
    </row>
    <row r="263" spans="1:13" x14ac:dyDescent="0.25">
      <c r="A263" s="84" t="s">
        <v>502</v>
      </c>
      <c r="B263" s="85"/>
      <c r="C263" s="85"/>
      <c r="D263" s="13">
        <f>D219+D224+D229+D234+D239+D246+D253+D260</f>
        <v>800000</v>
      </c>
      <c r="E263" s="13">
        <f>E219+E224+E229+E234+E239+E246+E253+E260</f>
        <v>455000</v>
      </c>
      <c r="F263" s="22">
        <f>F219+F224+F229+F234+F239+F246+F253+F260</f>
        <v>455000</v>
      </c>
      <c r="G263" s="67" t="s">
        <v>14</v>
      </c>
      <c r="H263" s="67" t="s">
        <v>14</v>
      </c>
      <c r="I263" s="67" t="s">
        <v>14</v>
      </c>
      <c r="J263" s="67" t="s">
        <v>14</v>
      </c>
      <c r="K263" s="103" t="s">
        <v>14</v>
      </c>
      <c r="L263" s="122"/>
      <c r="M263" s="123" t="s">
        <v>14</v>
      </c>
    </row>
    <row r="264" spans="1:13" x14ac:dyDescent="0.25">
      <c r="A264" s="74" t="s">
        <v>503</v>
      </c>
      <c r="B264" s="75"/>
      <c r="C264" s="75"/>
      <c r="D264" s="43">
        <f t="shared" ref="D264:F265" si="8">D220+D225+D230+D235+D240+D247+D254+D261</f>
        <v>4761921</v>
      </c>
      <c r="E264" s="43">
        <f t="shared" si="8"/>
        <v>3621640</v>
      </c>
      <c r="F264" s="52">
        <f t="shared" si="8"/>
        <v>3615640</v>
      </c>
      <c r="G264" s="67" t="s">
        <v>14</v>
      </c>
      <c r="H264" s="67" t="s">
        <v>14</v>
      </c>
      <c r="I264" s="67" t="s">
        <v>14</v>
      </c>
      <c r="J264" s="67" t="s">
        <v>14</v>
      </c>
      <c r="K264" s="103" t="s">
        <v>14</v>
      </c>
      <c r="L264" s="122"/>
      <c r="M264" s="123" t="s">
        <v>14</v>
      </c>
    </row>
    <row r="265" spans="1:13" x14ac:dyDescent="0.25">
      <c r="A265" s="96" t="s">
        <v>241</v>
      </c>
      <c r="B265" s="97"/>
      <c r="C265" s="97"/>
      <c r="D265" s="17">
        <f t="shared" si="8"/>
        <v>5561921</v>
      </c>
      <c r="E265" s="17">
        <f t="shared" si="8"/>
        <v>4076640</v>
      </c>
      <c r="F265" s="23">
        <f t="shared" si="8"/>
        <v>4070640</v>
      </c>
      <c r="G265" s="67" t="s">
        <v>14</v>
      </c>
      <c r="H265" s="67" t="s">
        <v>14</v>
      </c>
      <c r="I265" s="67" t="s">
        <v>14</v>
      </c>
      <c r="J265" s="67" t="s">
        <v>14</v>
      </c>
      <c r="K265" s="103" t="s">
        <v>14</v>
      </c>
      <c r="L265" s="122"/>
      <c r="M265" s="123" t="s">
        <v>14</v>
      </c>
    </row>
    <row r="266" spans="1:13" ht="18.600000000000001" customHeight="1" x14ac:dyDescent="0.25">
      <c r="A266" s="95" t="s">
        <v>242</v>
      </c>
      <c r="B266" s="92"/>
      <c r="C266" s="92"/>
      <c r="D266" s="92"/>
      <c r="E266" s="92"/>
      <c r="F266" s="93"/>
      <c r="G266" s="92"/>
      <c r="H266" s="92"/>
      <c r="I266" s="92"/>
      <c r="J266" s="92"/>
      <c r="K266" s="92"/>
      <c r="L266" s="92"/>
      <c r="M266" s="94"/>
    </row>
    <row r="267" spans="1:13" ht="17.100000000000001" customHeight="1" x14ac:dyDescent="0.25">
      <c r="A267" s="91" t="s">
        <v>243</v>
      </c>
      <c r="B267" s="92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4"/>
    </row>
    <row r="268" spans="1:13" x14ac:dyDescent="0.25">
      <c r="A268" s="4" t="s">
        <v>244</v>
      </c>
      <c r="B268" s="86" t="s">
        <v>245</v>
      </c>
      <c r="C268" s="87"/>
      <c r="D268" s="9">
        <v>284000</v>
      </c>
      <c r="E268" s="9">
        <v>184600</v>
      </c>
      <c r="F268" s="65">
        <v>184600</v>
      </c>
      <c r="G268" s="11"/>
      <c r="H268" s="116">
        <v>65</v>
      </c>
      <c r="I268" s="68">
        <v>8</v>
      </c>
      <c r="J268" s="68">
        <v>8</v>
      </c>
      <c r="K268" s="104">
        <v>0</v>
      </c>
      <c r="L268" s="121"/>
      <c r="M268" s="68">
        <v>0</v>
      </c>
    </row>
    <row r="269" spans="1:13" x14ac:dyDescent="0.25">
      <c r="A269" s="89" t="s">
        <v>19</v>
      </c>
      <c r="B269" s="90"/>
      <c r="C269" s="90"/>
      <c r="D269" s="44">
        <v>0</v>
      </c>
      <c r="E269" s="44">
        <v>0</v>
      </c>
      <c r="F269" s="48">
        <v>0</v>
      </c>
      <c r="G269" s="67" t="s">
        <v>14</v>
      </c>
      <c r="H269" s="12" t="s">
        <v>14</v>
      </c>
      <c r="I269" s="67" t="s">
        <v>14</v>
      </c>
      <c r="J269" s="67" t="s">
        <v>14</v>
      </c>
      <c r="K269" s="103" t="s">
        <v>14</v>
      </c>
      <c r="L269" s="122"/>
      <c r="M269" s="123" t="s">
        <v>14</v>
      </c>
    </row>
    <row r="270" spans="1:13" x14ac:dyDescent="0.25">
      <c r="A270" s="80"/>
      <c r="B270" s="81"/>
      <c r="C270" s="81"/>
      <c r="D270" s="54">
        <f>D268</f>
        <v>284000</v>
      </c>
      <c r="E270" s="54">
        <f>E268</f>
        <v>184600</v>
      </c>
      <c r="F270" s="54">
        <f>F268</f>
        <v>184600</v>
      </c>
      <c r="G270" s="67" t="s">
        <v>14</v>
      </c>
      <c r="H270" s="67" t="s">
        <v>14</v>
      </c>
      <c r="I270" s="67" t="s">
        <v>14</v>
      </c>
      <c r="J270" s="67" t="s">
        <v>14</v>
      </c>
      <c r="K270" s="103" t="s">
        <v>14</v>
      </c>
      <c r="L270" s="122"/>
      <c r="M270" s="123" t="s">
        <v>14</v>
      </c>
    </row>
    <row r="271" spans="1:13" x14ac:dyDescent="0.25">
      <c r="A271" s="82" t="s">
        <v>246</v>
      </c>
      <c r="B271" s="83"/>
      <c r="C271" s="83"/>
      <c r="D271" s="21">
        <f>D269+D270</f>
        <v>284000</v>
      </c>
      <c r="E271" s="21">
        <f>E269+E270</f>
        <v>184600</v>
      </c>
      <c r="F271" s="21">
        <f>F269+F270</f>
        <v>184600</v>
      </c>
      <c r="G271" s="67" t="s">
        <v>14</v>
      </c>
      <c r="H271" s="67" t="s">
        <v>14</v>
      </c>
      <c r="I271" s="67" t="s">
        <v>14</v>
      </c>
      <c r="J271" s="67" t="s">
        <v>14</v>
      </c>
      <c r="K271" s="103" t="s">
        <v>14</v>
      </c>
      <c r="L271" s="122"/>
      <c r="M271" s="123" t="s">
        <v>14</v>
      </c>
    </row>
    <row r="272" spans="1:13" ht="17.100000000000001" customHeight="1" x14ac:dyDescent="0.25">
      <c r="A272" s="91" t="s">
        <v>247</v>
      </c>
      <c r="B272" s="92"/>
      <c r="C272" s="92"/>
      <c r="D272" s="93"/>
      <c r="E272" s="93"/>
      <c r="F272" s="93"/>
      <c r="G272" s="92"/>
      <c r="H272" s="92"/>
      <c r="I272" s="92"/>
      <c r="J272" s="92"/>
      <c r="K272" s="92"/>
      <c r="L272" s="92"/>
      <c r="M272" s="94"/>
    </row>
    <row r="273" spans="1:13" x14ac:dyDescent="0.25">
      <c r="A273" s="4" t="s">
        <v>248</v>
      </c>
      <c r="B273" s="86" t="s">
        <v>249</v>
      </c>
      <c r="C273" s="87"/>
      <c r="D273" s="9">
        <v>812452</v>
      </c>
      <c r="E273" s="9">
        <v>594000</v>
      </c>
      <c r="F273" s="40">
        <v>594000</v>
      </c>
      <c r="G273" s="11">
        <v>51</v>
      </c>
      <c r="H273" s="5">
        <v>80</v>
      </c>
      <c r="I273" s="68">
        <v>8</v>
      </c>
      <c r="J273" s="68">
        <v>8</v>
      </c>
      <c r="K273" s="104">
        <v>0</v>
      </c>
      <c r="L273" s="121"/>
      <c r="M273" s="68">
        <v>0</v>
      </c>
    </row>
    <row r="274" spans="1:13" x14ac:dyDescent="0.25">
      <c r="A274" s="4" t="s">
        <v>250</v>
      </c>
      <c r="B274" s="86" t="s">
        <v>251</v>
      </c>
      <c r="C274" s="87"/>
      <c r="D274" s="9">
        <v>296600</v>
      </c>
      <c r="E274" s="9">
        <v>206600</v>
      </c>
      <c r="F274" s="39">
        <v>206600</v>
      </c>
      <c r="G274" s="11">
        <v>51</v>
      </c>
      <c r="H274" s="5">
        <v>85</v>
      </c>
      <c r="I274" s="68">
        <v>8</v>
      </c>
      <c r="J274" s="68">
        <v>8</v>
      </c>
      <c r="K274" s="104">
        <v>0</v>
      </c>
      <c r="L274" s="121"/>
      <c r="M274" s="68">
        <v>0</v>
      </c>
    </row>
    <row r="275" spans="1:13" x14ac:dyDescent="0.25">
      <c r="A275" s="89" t="s">
        <v>19</v>
      </c>
      <c r="B275" s="90"/>
      <c r="C275" s="90"/>
      <c r="D275" s="44">
        <v>0</v>
      </c>
      <c r="E275" s="44">
        <v>0</v>
      </c>
      <c r="F275" s="48">
        <v>0</v>
      </c>
      <c r="G275" s="67" t="s">
        <v>14</v>
      </c>
      <c r="H275" s="12" t="s">
        <v>14</v>
      </c>
      <c r="I275" s="67" t="s">
        <v>14</v>
      </c>
      <c r="J275" s="67" t="s">
        <v>14</v>
      </c>
      <c r="K275" s="103" t="s">
        <v>14</v>
      </c>
      <c r="L275" s="122"/>
      <c r="M275" s="123" t="s">
        <v>14</v>
      </c>
    </row>
    <row r="276" spans="1:13" x14ac:dyDescent="0.25">
      <c r="A276" s="80" t="s">
        <v>20</v>
      </c>
      <c r="B276" s="81"/>
      <c r="C276" s="81"/>
      <c r="D276" s="20">
        <f>D273+D274</f>
        <v>1109052</v>
      </c>
      <c r="E276" s="20">
        <f>E273+E274</f>
        <v>800600</v>
      </c>
      <c r="F276" s="20">
        <f>F273+F274</f>
        <v>800600</v>
      </c>
      <c r="G276" s="67" t="s">
        <v>14</v>
      </c>
      <c r="H276" s="67" t="s">
        <v>14</v>
      </c>
      <c r="I276" s="67" t="s">
        <v>14</v>
      </c>
      <c r="J276" s="67" t="s">
        <v>14</v>
      </c>
      <c r="K276" s="103" t="s">
        <v>14</v>
      </c>
      <c r="L276" s="122"/>
      <c r="M276" s="123" t="s">
        <v>14</v>
      </c>
    </row>
    <row r="277" spans="1:13" x14ac:dyDescent="0.25">
      <c r="A277" s="82" t="s">
        <v>252</v>
      </c>
      <c r="B277" s="83"/>
      <c r="C277" s="83"/>
      <c r="D277" s="21">
        <f>D275+D276</f>
        <v>1109052</v>
      </c>
      <c r="E277" s="21">
        <f>E275+E276</f>
        <v>800600</v>
      </c>
      <c r="F277" s="21">
        <f>F275+F276</f>
        <v>800600</v>
      </c>
      <c r="G277" s="67" t="s">
        <v>14</v>
      </c>
      <c r="H277" s="67" t="s">
        <v>14</v>
      </c>
      <c r="I277" s="67" t="s">
        <v>14</v>
      </c>
      <c r="J277" s="67" t="s">
        <v>14</v>
      </c>
      <c r="K277" s="103" t="s">
        <v>14</v>
      </c>
      <c r="L277" s="122"/>
      <c r="M277" s="123" t="s">
        <v>14</v>
      </c>
    </row>
    <row r="278" spans="1:13" ht="17.100000000000001" customHeight="1" x14ac:dyDescent="0.25">
      <c r="A278" s="91" t="s">
        <v>253</v>
      </c>
      <c r="B278" s="92"/>
      <c r="C278" s="92"/>
      <c r="D278" s="93"/>
      <c r="E278" s="93"/>
      <c r="F278" s="93"/>
      <c r="G278" s="92"/>
      <c r="H278" s="92"/>
      <c r="I278" s="92"/>
      <c r="J278" s="92"/>
      <c r="K278" s="92"/>
      <c r="L278" s="92"/>
      <c r="M278" s="94"/>
    </row>
    <row r="279" spans="1:13" x14ac:dyDescent="0.25">
      <c r="A279" s="4" t="s">
        <v>254</v>
      </c>
      <c r="B279" s="86" t="s">
        <v>255</v>
      </c>
      <c r="C279" s="87"/>
      <c r="D279" s="9">
        <v>820799</v>
      </c>
      <c r="E279" s="9">
        <v>570000</v>
      </c>
      <c r="F279" s="39">
        <v>570000</v>
      </c>
      <c r="G279" s="11">
        <v>51</v>
      </c>
      <c r="H279" s="5">
        <v>90</v>
      </c>
      <c r="I279" s="68">
        <v>8</v>
      </c>
      <c r="J279" s="68">
        <v>8</v>
      </c>
      <c r="K279" s="104">
        <v>0</v>
      </c>
      <c r="L279" s="121"/>
      <c r="M279" s="68">
        <v>0</v>
      </c>
    </row>
    <row r="280" spans="1:13" x14ac:dyDescent="0.25">
      <c r="A280" s="89" t="s">
        <v>19</v>
      </c>
      <c r="B280" s="90"/>
      <c r="C280" s="90"/>
      <c r="D280" s="44">
        <v>0</v>
      </c>
      <c r="E280" s="44">
        <v>0</v>
      </c>
      <c r="F280" s="48">
        <v>0</v>
      </c>
      <c r="G280" s="67" t="s">
        <v>14</v>
      </c>
      <c r="H280" s="12" t="s">
        <v>14</v>
      </c>
      <c r="I280" s="67" t="s">
        <v>14</v>
      </c>
      <c r="J280" s="67" t="s">
        <v>14</v>
      </c>
      <c r="K280" s="103" t="s">
        <v>14</v>
      </c>
      <c r="L280" s="122"/>
      <c r="M280" s="123" t="s">
        <v>14</v>
      </c>
    </row>
    <row r="281" spans="1:13" x14ac:dyDescent="0.25">
      <c r="A281" s="80" t="s">
        <v>20</v>
      </c>
      <c r="B281" s="81"/>
      <c r="C281" s="81"/>
      <c r="D281" s="20">
        <f>D279</f>
        <v>820799</v>
      </c>
      <c r="E281" s="20">
        <f>E279</f>
        <v>570000</v>
      </c>
      <c r="F281" s="20">
        <f>F279</f>
        <v>570000</v>
      </c>
      <c r="G281" s="67" t="s">
        <v>14</v>
      </c>
      <c r="H281" s="67" t="s">
        <v>14</v>
      </c>
      <c r="I281" s="67" t="s">
        <v>14</v>
      </c>
      <c r="J281" s="67" t="s">
        <v>14</v>
      </c>
      <c r="K281" s="103" t="s">
        <v>14</v>
      </c>
      <c r="L281" s="122"/>
      <c r="M281" s="123" t="s">
        <v>14</v>
      </c>
    </row>
    <row r="282" spans="1:13" x14ac:dyDescent="0.25">
      <c r="A282" s="82" t="s">
        <v>256</v>
      </c>
      <c r="B282" s="83"/>
      <c r="C282" s="83"/>
      <c r="D282" s="21">
        <f>D280+D281</f>
        <v>820799</v>
      </c>
      <c r="E282" s="21">
        <f>E280+E281</f>
        <v>570000</v>
      </c>
      <c r="F282" s="21">
        <f>F280+F281</f>
        <v>570000</v>
      </c>
      <c r="G282" s="67" t="s">
        <v>14</v>
      </c>
      <c r="H282" s="67" t="s">
        <v>14</v>
      </c>
      <c r="I282" s="67" t="s">
        <v>14</v>
      </c>
      <c r="J282" s="67" t="s">
        <v>14</v>
      </c>
      <c r="K282" s="103" t="s">
        <v>14</v>
      </c>
      <c r="L282" s="122"/>
      <c r="M282" s="123" t="s">
        <v>14</v>
      </c>
    </row>
    <row r="283" spans="1:13" x14ac:dyDescent="0.25">
      <c r="A283" s="84" t="s">
        <v>504</v>
      </c>
      <c r="B283" s="85"/>
      <c r="C283" s="85"/>
      <c r="D283" s="22">
        <f>D269+D275+D280</f>
        <v>0</v>
      </c>
      <c r="E283" s="22">
        <f>E269+E275+E280</f>
        <v>0</v>
      </c>
      <c r="F283" s="22">
        <f>F269+F275+F280</f>
        <v>0</v>
      </c>
      <c r="G283" s="67" t="s">
        <v>14</v>
      </c>
      <c r="H283" s="67" t="s">
        <v>14</v>
      </c>
      <c r="I283" s="67" t="s">
        <v>14</v>
      </c>
      <c r="J283" s="67" t="s">
        <v>14</v>
      </c>
      <c r="K283" s="103" t="s">
        <v>14</v>
      </c>
      <c r="L283" s="122"/>
      <c r="M283" s="123" t="s">
        <v>14</v>
      </c>
    </row>
    <row r="284" spans="1:13" x14ac:dyDescent="0.25">
      <c r="A284" s="74" t="s">
        <v>505</v>
      </c>
      <c r="B284" s="75"/>
      <c r="C284" s="75"/>
      <c r="D284" s="46">
        <f t="shared" ref="D284:F285" si="9">D270+D276+D281</f>
        <v>2213851</v>
      </c>
      <c r="E284" s="46">
        <f t="shared" si="9"/>
        <v>1555200</v>
      </c>
      <c r="F284" s="46">
        <f t="shared" si="9"/>
        <v>1555200</v>
      </c>
      <c r="G284" s="67" t="s">
        <v>14</v>
      </c>
      <c r="H284" s="67" t="s">
        <v>14</v>
      </c>
      <c r="I284" s="67" t="s">
        <v>14</v>
      </c>
      <c r="J284" s="67" t="s">
        <v>14</v>
      </c>
      <c r="K284" s="103" t="s">
        <v>14</v>
      </c>
      <c r="L284" s="122"/>
      <c r="M284" s="123" t="s">
        <v>14</v>
      </c>
    </row>
    <row r="285" spans="1:13" x14ac:dyDescent="0.25">
      <c r="A285" s="96" t="s">
        <v>257</v>
      </c>
      <c r="B285" s="97"/>
      <c r="C285" s="97"/>
      <c r="D285" s="23">
        <f t="shared" si="9"/>
        <v>2213851</v>
      </c>
      <c r="E285" s="23">
        <f t="shared" si="9"/>
        <v>1555200</v>
      </c>
      <c r="F285" s="23">
        <f t="shared" si="9"/>
        <v>1555200</v>
      </c>
      <c r="G285" s="67" t="s">
        <v>14</v>
      </c>
      <c r="H285" s="67" t="s">
        <v>14</v>
      </c>
      <c r="I285" s="67" t="s">
        <v>14</v>
      </c>
      <c r="J285" s="67" t="s">
        <v>14</v>
      </c>
      <c r="K285" s="103" t="s">
        <v>14</v>
      </c>
      <c r="L285" s="122"/>
      <c r="M285" s="123" t="s">
        <v>14</v>
      </c>
    </row>
    <row r="286" spans="1:13" ht="18.600000000000001" customHeight="1" x14ac:dyDescent="0.25">
      <c r="A286" s="95" t="s">
        <v>258</v>
      </c>
      <c r="B286" s="92"/>
      <c r="C286" s="92"/>
      <c r="D286" s="93"/>
      <c r="E286" s="93"/>
      <c r="F286" s="93"/>
      <c r="G286" s="92"/>
      <c r="H286" s="92"/>
      <c r="I286" s="92"/>
      <c r="J286" s="92"/>
      <c r="K286" s="92"/>
      <c r="L286" s="92"/>
      <c r="M286" s="94"/>
    </row>
    <row r="287" spans="1:13" ht="17.100000000000001" customHeight="1" x14ac:dyDescent="0.25">
      <c r="A287" s="91" t="s">
        <v>259</v>
      </c>
      <c r="B287" s="92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4"/>
    </row>
    <row r="288" spans="1:13" x14ac:dyDescent="0.25">
      <c r="A288" s="4" t="s">
        <v>260</v>
      </c>
      <c r="B288" s="86" t="s">
        <v>261</v>
      </c>
      <c r="C288" s="87"/>
      <c r="D288" s="9">
        <v>163000</v>
      </c>
      <c r="E288" s="9">
        <v>128000</v>
      </c>
      <c r="F288" s="40">
        <v>128000</v>
      </c>
      <c r="G288" s="11"/>
      <c r="H288" s="5">
        <v>80</v>
      </c>
      <c r="I288" s="68">
        <v>8</v>
      </c>
      <c r="J288" s="68">
        <v>8</v>
      </c>
      <c r="K288" s="104">
        <v>0</v>
      </c>
      <c r="L288" s="121"/>
      <c r="M288" s="68">
        <v>0</v>
      </c>
    </row>
    <row r="289" spans="1:13" x14ac:dyDescent="0.25">
      <c r="A289" s="4" t="s">
        <v>262</v>
      </c>
      <c r="B289" s="86" t="s">
        <v>263</v>
      </c>
      <c r="C289" s="87"/>
      <c r="D289" s="9">
        <v>249360</v>
      </c>
      <c r="E289" s="9">
        <v>169860</v>
      </c>
      <c r="F289" s="39">
        <v>169860</v>
      </c>
      <c r="G289" s="11"/>
      <c r="H289" s="5">
        <v>85</v>
      </c>
      <c r="I289" s="68">
        <v>8</v>
      </c>
      <c r="J289" s="68">
        <v>8</v>
      </c>
      <c r="K289" s="104">
        <v>0</v>
      </c>
      <c r="L289" s="121"/>
      <c r="M289" s="68">
        <v>0</v>
      </c>
    </row>
    <row r="290" spans="1:13" x14ac:dyDescent="0.25">
      <c r="A290" s="89" t="s">
        <v>19</v>
      </c>
      <c r="B290" s="90"/>
      <c r="C290" s="90"/>
      <c r="D290" s="44">
        <v>0</v>
      </c>
      <c r="E290" s="44">
        <v>0</v>
      </c>
      <c r="F290" s="62">
        <v>0</v>
      </c>
      <c r="G290" s="67" t="s">
        <v>14</v>
      </c>
      <c r="H290" s="12" t="s">
        <v>14</v>
      </c>
      <c r="I290" s="67" t="s">
        <v>14</v>
      </c>
      <c r="J290" s="67" t="s">
        <v>14</v>
      </c>
      <c r="K290" s="103" t="s">
        <v>14</v>
      </c>
      <c r="L290" s="122"/>
      <c r="M290" s="123" t="s">
        <v>14</v>
      </c>
    </row>
    <row r="291" spans="1:13" x14ac:dyDescent="0.25">
      <c r="A291" s="80" t="s">
        <v>20</v>
      </c>
      <c r="B291" s="81"/>
      <c r="C291" s="81"/>
      <c r="D291" s="20">
        <f>D288+D289</f>
        <v>412360</v>
      </c>
      <c r="E291" s="20">
        <f>E288+E289</f>
        <v>297860</v>
      </c>
      <c r="F291" s="20">
        <f>F288+F289</f>
        <v>297860</v>
      </c>
      <c r="G291" s="67" t="s">
        <v>14</v>
      </c>
      <c r="H291" s="67" t="s">
        <v>14</v>
      </c>
      <c r="I291" s="67" t="s">
        <v>14</v>
      </c>
      <c r="J291" s="67" t="s">
        <v>14</v>
      </c>
      <c r="K291" s="103" t="s">
        <v>14</v>
      </c>
      <c r="L291" s="122"/>
      <c r="M291" s="123" t="s">
        <v>14</v>
      </c>
    </row>
    <row r="292" spans="1:13" x14ac:dyDescent="0.25">
      <c r="A292" s="82" t="s">
        <v>264</v>
      </c>
      <c r="B292" s="83"/>
      <c r="C292" s="83"/>
      <c r="D292" s="21">
        <f>D290+D291</f>
        <v>412360</v>
      </c>
      <c r="E292" s="21">
        <f>E290+E291</f>
        <v>297860</v>
      </c>
      <c r="F292" s="21">
        <f>F290+F291</f>
        <v>297860</v>
      </c>
      <c r="G292" s="67" t="s">
        <v>14</v>
      </c>
      <c r="H292" s="67" t="s">
        <v>14</v>
      </c>
      <c r="I292" s="67" t="s">
        <v>14</v>
      </c>
      <c r="J292" s="67" t="s">
        <v>14</v>
      </c>
      <c r="K292" s="103" t="s">
        <v>14</v>
      </c>
      <c r="L292" s="122"/>
      <c r="M292" s="123" t="s">
        <v>14</v>
      </c>
    </row>
    <row r="293" spans="1:13" ht="17.100000000000001" customHeight="1" x14ac:dyDescent="0.25">
      <c r="A293" s="91" t="s">
        <v>265</v>
      </c>
      <c r="B293" s="92"/>
      <c r="C293" s="92"/>
      <c r="D293" s="93"/>
      <c r="E293" s="93"/>
      <c r="F293" s="93"/>
      <c r="G293" s="92"/>
      <c r="H293" s="92"/>
      <c r="I293" s="92"/>
      <c r="J293" s="92"/>
      <c r="K293" s="92"/>
      <c r="L293" s="92"/>
      <c r="M293" s="94"/>
    </row>
    <row r="294" spans="1:13" x14ac:dyDescent="0.25">
      <c r="A294" s="4" t="s">
        <v>266</v>
      </c>
      <c r="B294" s="86" t="s">
        <v>267</v>
      </c>
      <c r="C294" s="87"/>
      <c r="D294" s="9">
        <v>201880</v>
      </c>
      <c r="E294" s="9">
        <v>134000</v>
      </c>
      <c r="F294" s="40">
        <v>134000</v>
      </c>
      <c r="G294" s="11">
        <v>51</v>
      </c>
      <c r="H294" s="5">
        <v>110</v>
      </c>
      <c r="I294" s="68">
        <v>8</v>
      </c>
      <c r="J294" s="68">
        <v>8</v>
      </c>
      <c r="K294" s="104">
        <v>0</v>
      </c>
      <c r="L294" s="121"/>
      <c r="M294" s="68">
        <v>0</v>
      </c>
    </row>
    <row r="295" spans="1:13" x14ac:dyDescent="0.25">
      <c r="A295" s="4" t="s">
        <v>268</v>
      </c>
      <c r="B295" s="86" t="s">
        <v>269</v>
      </c>
      <c r="C295" s="87"/>
      <c r="D295" s="9">
        <v>57500</v>
      </c>
      <c r="E295" s="9">
        <v>40000</v>
      </c>
      <c r="F295" s="40">
        <v>40000</v>
      </c>
      <c r="G295" s="11">
        <v>49</v>
      </c>
      <c r="H295" s="5">
        <v>115</v>
      </c>
      <c r="I295" s="68">
        <v>8</v>
      </c>
      <c r="J295" s="68">
        <v>8</v>
      </c>
      <c r="K295" s="104">
        <v>0</v>
      </c>
      <c r="L295" s="121"/>
      <c r="M295" s="68">
        <v>0</v>
      </c>
    </row>
    <row r="296" spans="1:13" x14ac:dyDescent="0.25">
      <c r="A296" s="4" t="s">
        <v>270</v>
      </c>
      <c r="B296" s="86" t="s">
        <v>271</v>
      </c>
      <c r="C296" s="87"/>
      <c r="D296" s="10">
        <v>298000</v>
      </c>
      <c r="E296" s="10">
        <v>208000</v>
      </c>
      <c r="F296" s="41">
        <v>208000</v>
      </c>
      <c r="G296" s="11">
        <v>48</v>
      </c>
      <c r="H296" s="5">
        <v>105</v>
      </c>
      <c r="I296" s="68">
        <v>8</v>
      </c>
      <c r="J296" s="68">
        <v>8</v>
      </c>
      <c r="K296" s="104">
        <v>0</v>
      </c>
      <c r="L296" s="121"/>
      <c r="M296" s="68">
        <v>0</v>
      </c>
    </row>
    <row r="297" spans="1:13" x14ac:dyDescent="0.25">
      <c r="A297" s="4" t="s">
        <v>272</v>
      </c>
      <c r="B297" s="86" t="s">
        <v>273</v>
      </c>
      <c r="C297" s="87"/>
      <c r="D297" s="53">
        <v>630000</v>
      </c>
      <c r="E297" s="53">
        <v>412000</v>
      </c>
      <c r="F297" s="39">
        <v>412000</v>
      </c>
      <c r="G297" s="11">
        <v>46</v>
      </c>
      <c r="H297" s="5">
        <v>130</v>
      </c>
      <c r="I297" s="68">
        <v>8</v>
      </c>
      <c r="J297" s="68">
        <v>8</v>
      </c>
      <c r="K297" s="104">
        <v>0</v>
      </c>
      <c r="L297" s="121"/>
      <c r="M297" s="68">
        <v>0</v>
      </c>
    </row>
    <row r="298" spans="1:13" x14ac:dyDescent="0.25">
      <c r="A298" s="89" t="s">
        <v>19</v>
      </c>
      <c r="B298" s="90"/>
      <c r="C298" s="90"/>
      <c r="D298" s="19">
        <f>D296</f>
        <v>298000</v>
      </c>
      <c r="E298" s="19">
        <f>E296</f>
        <v>208000</v>
      </c>
      <c r="F298" s="19">
        <f>F296</f>
        <v>208000</v>
      </c>
      <c r="G298" s="67" t="s">
        <v>14</v>
      </c>
      <c r="H298" s="12" t="s">
        <v>14</v>
      </c>
      <c r="I298" s="67" t="s">
        <v>14</v>
      </c>
      <c r="J298" s="67" t="s">
        <v>14</v>
      </c>
      <c r="K298" s="103" t="s">
        <v>14</v>
      </c>
      <c r="L298" s="122"/>
      <c r="M298" s="123" t="s">
        <v>14</v>
      </c>
    </row>
    <row r="299" spans="1:13" x14ac:dyDescent="0.25">
      <c r="A299" s="80" t="s">
        <v>20</v>
      </c>
      <c r="B299" s="81"/>
      <c r="C299" s="81"/>
      <c r="D299" s="20">
        <f>D294+D295+D297</f>
        <v>889380</v>
      </c>
      <c r="E299" s="20">
        <f>E294+E295+E297</f>
        <v>586000</v>
      </c>
      <c r="F299" s="20">
        <f>F294+F295+F297</f>
        <v>586000</v>
      </c>
      <c r="G299" s="67" t="s">
        <v>14</v>
      </c>
      <c r="H299" s="67" t="s">
        <v>14</v>
      </c>
      <c r="I299" s="67" t="s">
        <v>14</v>
      </c>
      <c r="J299" s="67" t="s">
        <v>14</v>
      </c>
      <c r="K299" s="103" t="s">
        <v>14</v>
      </c>
      <c r="L299" s="122"/>
      <c r="M299" s="123" t="s">
        <v>14</v>
      </c>
    </row>
    <row r="300" spans="1:13" x14ac:dyDescent="0.25">
      <c r="A300" s="82" t="s">
        <v>274</v>
      </c>
      <c r="B300" s="83"/>
      <c r="C300" s="83"/>
      <c r="D300" s="21">
        <f>D298+D299</f>
        <v>1187380</v>
      </c>
      <c r="E300" s="21">
        <f>E298+E299</f>
        <v>794000</v>
      </c>
      <c r="F300" s="21">
        <f>F298+F299</f>
        <v>794000</v>
      </c>
      <c r="G300" s="67" t="s">
        <v>14</v>
      </c>
      <c r="H300" s="67" t="s">
        <v>14</v>
      </c>
      <c r="I300" s="67" t="s">
        <v>14</v>
      </c>
      <c r="J300" s="67" t="s">
        <v>14</v>
      </c>
      <c r="K300" s="103" t="s">
        <v>14</v>
      </c>
      <c r="L300" s="122"/>
      <c r="M300" s="123" t="s">
        <v>14</v>
      </c>
    </row>
    <row r="301" spans="1:13" ht="17.100000000000001" customHeight="1" x14ac:dyDescent="0.25">
      <c r="A301" s="91" t="s">
        <v>275</v>
      </c>
      <c r="B301" s="92"/>
      <c r="C301" s="92"/>
      <c r="D301" s="93"/>
      <c r="E301" s="93"/>
      <c r="F301" s="93"/>
      <c r="G301" s="92"/>
      <c r="H301" s="92"/>
      <c r="I301" s="92"/>
      <c r="J301" s="92"/>
      <c r="K301" s="92"/>
      <c r="L301" s="92"/>
      <c r="M301" s="94"/>
    </row>
    <row r="302" spans="1:13" x14ac:dyDescent="0.25">
      <c r="A302" s="4" t="s">
        <v>276</v>
      </c>
      <c r="B302" s="86" t="s">
        <v>277</v>
      </c>
      <c r="C302" s="87"/>
      <c r="D302" s="9">
        <v>620800</v>
      </c>
      <c r="E302" s="9">
        <v>434560</v>
      </c>
      <c r="F302" s="39">
        <v>434560</v>
      </c>
      <c r="G302" s="11">
        <v>51</v>
      </c>
      <c r="H302" s="5">
        <v>110</v>
      </c>
      <c r="I302" s="68">
        <v>8</v>
      </c>
      <c r="J302" s="68">
        <v>8</v>
      </c>
      <c r="K302" s="104">
        <v>0</v>
      </c>
      <c r="L302" s="121"/>
      <c r="M302" s="68">
        <v>0</v>
      </c>
    </row>
    <row r="303" spans="1:13" x14ac:dyDescent="0.25">
      <c r="A303" s="89" t="s">
        <v>19</v>
      </c>
      <c r="B303" s="90"/>
      <c r="C303" s="90"/>
      <c r="D303" s="44">
        <v>0</v>
      </c>
      <c r="E303" s="44">
        <v>0</v>
      </c>
      <c r="F303" s="48">
        <v>0</v>
      </c>
      <c r="G303" s="67" t="s">
        <v>14</v>
      </c>
      <c r="H303" s="12" t="s">
        <v>14</v>
      </c>
      <c r="I303" s="67" t="s">
        <v>14</v>
      </c>
      <c r="J303" s="67" t="s">
        <v>14</v>
      </c>
      <c r="K303" s="103" t="s">
        <v>14</v>
      </c>
      <c r="L303" s="122"/>
      <c r="M303" s="123" t="s">
        <v>14</v>
      </c>
    </row>
    <row r="304" spans="1:13" x14ac:dyDescent="0.25">
      <c r="A304" s="80" t="s">
        <v>20</v>
      </c>
      <c r="B304" s="81"/>
      <c r="C304" s="81"/>
      <c r="D304" s="20">
        <f>D302</f>
        <v>620800</v>
      </c>
      <c r="E304" s="20">
        <f>E302</f>
        <v>434560</v>
      </c>
      <c r="F304" s="20">
        <f>F302</f>
        <v>434560</v>
      </c>
      <c r="G304" s="67" t="s">
        <v>14</v>
      </c>
      <c r="H304" s="67" t="s">
        <v>14</v>
      </c>
      <c r="I304" s="67" t="s">
        <v>14</v>
      </c>
      <c r="J304" s="67" t="s">
        <v>14</v>
      </c>
      <c r="K304" s="103" t="s">
        <v>14</v>
      </c>
      <c r="L304" s="122"/>
      <c r="M304" s="123" t="s">
        <v>14</v>
      </c>
    </row>
    <row r="305" spans="1:13" x14ac:dyDescent="0.25">
      <c r="A305" s="82" t="s">
        <v>278</v>
      </c>
      <c r="B305" s="83"/>
      <c r="C305" s="83"/>
      <c r="D305" s="21">
        <f>D303+D304</f>
        <v>620800</v>
      </c>
      <c r="E305" s="21">
        <f>E303+E304</f>
        <v>434560</v>
      </c>
      <c r="F305" s="21">
        <f>F303+F304</f>
        <v>434560</v>
      </c>
      <c r="G305" s="67" t="s">
        <v>14</v>
      </c>
      <c r="H305" s="67" t="s">
        <v>14</v>
      </c>
      <c r="I305" s="67" t="s">
        <v>14</v>
      </c>
      <c r="J305" s="67" t="s">
        <v>14</v>
      </c>
      <c r="K305" s="103" t="s">
        <v>14</v>
      </c>
      <c r="L305" s="122"/>
      <c r="M305" s="123" t="s">
        <v>14</v>
      </c>
    </row>
    <row r="306" spans="1:13" ht="17.100000000000001" customHeight="1" x14ac:dyDescent="0.25">
      <c r="A306" s="91" t="s">
        <v>279</v>
      </c>
      <c r="B306" s="92"/>
      <c r="C306" s="92"/>
      <c r="D306" s="93"/>
      <c r="E306" s="93"/>
      <c r="F306" s="93"/>
      <c r="G306" s="92"/>
      <c r="H306" s="92"/>
      <c r="I306" s="92"/>
      <c r="J306" s="92"/>
      <c r="K306" s="92"/>
      <c r="L306" s="92"/>
      <c r="M306" s="94"/>
    </row>
    <row r="307" spans="1:13" x14ac:dyDescent="0.25">
      <c r="A307" s="4" t="s">
        <v>280</v>
      </c>
      <c r="B307" s="86" t="s">
        <v>281</v>
      </c>
      <c r="C307" s="87"/>
      <c r="D307" s="9">
        <v>74200</v>
      </c>
      <c r="E307" s="9">
        <v>74200</v>
      </c>
      <c r="F307" s="39">
        <v>74200</v>
      </c>
      <c r="G307" s="11">
        <v>51</v>
      </c>
      <c r="H307" s="5">
        <v>115</v>
      </c>
      <c r="I307" s="68">
        <v>8</v>
      </c>
      <c r="J307" s="68">
        <v>8</v>
      </c>
      <c r="K307" s="104">
        <v>0</v>
      </c>
      <c r="L307" s="121"/>
      <c r="M307" s="68">
        <v>0</v>
      </c>
    </row>
    <row r="308" spans="1:13" x14ac:dyDescent="0.25">
      <c r="A308" s="89" t="s">
        <v>19</v>
      </c>
      <c r="B308" s="90"/>
      <c r="C308" s="90"/>
      <c r="D308" s="44">
        <v>0</v>
      </c>
      <c r="E308" s="44">
        <v>0</v>
      </c>
      <c r="F308" s="48">
        <v>0</v>
      </c>
      <c r="G308" s="67" t="s">
        <v>14</v>
      </c>
      <c r="H308" s="12" t="s">
        <v>14</v>
      </c>
      <c r="I308" s="67" t="s">
        <v>14</v>
      </c>
      <c r="J308" s="67" t="s">
        <v>14</v>
      </c>
      <c r="K308" s="103" t="s">
        <v>14</v>
      </c>
      <c r="L308" s="122"/>
      <c r="M308" s="123" t="s">
        <v>14</v>
      </c>
    </row>
    <row r="309" spans="1:13" x14ac:dyDescent="0.25">
      <c r="A309" s="80" t="s">
        <v>20</v>
      </c>
      <c r="B309" s="81"/>
      <c r="C309" s="81"/>
      <c r="D309" s="20">
        <f>D307</f>
        <v>74200</v>
      </c>
      <c r="E309" s="20">
        <f>E307</f>
        <v>74200</v>
      </c>
      <c r="F309" s="20">
        <f>F307</f>
        <v>74200</v>
      </c>
      <c r="G309" s="67" t="s">
        <v>14</v>
      </c>
      <c r="H309" s="67" t="s">
        <v>14</v>
      </c>
      <c r="I309" s="67" t="s">
        <v>14</v>
      </c>
      <c r="J309" s="67" t="s">
        <v>14</v>
      </c>
      <c r="K309" s="103" t="s">
        <v>14</v>
      </c>
      <c r="L309" s="122"/>
      <c r="M309" s="123" t="s">
        <v>14</v>
      </c>
    </row>
    <row r="310" spans="1:13" x14ac:dyDescent="0.25">
      <c r="A310" s="82" t="s">
        <v>282</v>
      </c>
      <c r="B310" s="83"/>
      <c r="C310" s="83"/>
      <c r="D310" s="21">
        <f>D308+D309</f>
        <v>74200</v>
      </c>
      <c r="E310" s="21">
        <f>E308+E309</f>
        <v>74200</v>
      </c>
      <c r="F310" s="21">
        <f>F308+F309</f>
        <v>74200</v>
      </c>
      <c r="G310" s="67" t="s">
        <v>14</v>
      </c>
      <c r="H310" s="67" t="s">
        <v>14</v>
      </c>
      <c r="I310" s="67" t="s">
        <v>14</v>
      </c>
      <c r="J310" s="67" t="s">
        <v>14</v>
      </c>
      <c r="K310" s="103" t="s">
        <v>14</v>
      </c>
      <c r="L310" s="122"/>
      <c r="M310" s="123" t="s">
        <v>14</v>
      </c>
    </row>
    <row r="311" spans="1:13" ht="17.100000000000001" customHeight="1" x14ac:dyDescent="0.25">
      <c r="A311" s="91" t="s">
        <v>283</v>
      </c>
      <c r="B311" s="92"/>
      <c r="C311" s="92"/>
      <c r="D311" s="93"/>
      <c r="E311" s="93"/>
      <c r="F311" s="93"/>
      <c r="G311" s="92"/>
      <c r="H311" s="92"/>
      <c r="I311" s="92"/>
      <c r="J311" s="92"/>
      <c r="K311" s="92"/>
      <c r="L311" s="92"/>
      <c r="M311" s="94"/>
    </row>
    <row r="312" spans="1:13" x14ac:dyDescent="0.25">
      <c r="A312" s="4" t="s">
        <v>284</v>
      </c>
      <c r="B312" s="86" t="s">
        <v>285</v>
      </c>
      <c r="C312" s="87"/>
      <c r="D312" s="9">
        <v>390469</v>
      </c>
      <c r="E312" s="9">
        <v>296208</v>
      </c>
      <c r="F312" s="39">
        <v>296208</v>
      </c>
      <c r="G312" s="11">
        <v>48</v>
      </c>
      <c r="H312" s="5">
        <v>125</v>
      </c>
      <c r="I312" s="68">
        <v>8</v>
      </c>
      <c r="J312" s="68">
        <v>8</v>
      </c>
      <c r="K312" s="104">
        <v>0</v>
      </c>
      <c r="L312" s="121"/>
      <c r="M312" s="68">
        <v>0</v>
      </c>
    </row>
    <row r="313" spans="1:13" x14ac:dyDescent="0.25">
      <c r="A313" s="89" t="s">
        <v>19</v>
      </c>
      <c r="B313" s="90"/>
      <c r="C313" s="90"/>
      <c r="D313" s="8">
        <v>0</v>
      </c>
      <c r="E313" s="8">
        <v>0</v>
      </c>
      <c r="F313" s="47">
        <v>0</v>
      </c>
      <c r="G313" s="67" t="s">
        <v>14</v>
      </c>
      <c r="H313" s="12" t="s">
        <v>14</v>
      </c>
      <c r="I313" s="67" t="s">
        <v>14</v>
      </c>
      <c r="J313" s="67" t="s">
        <v>14</v>
      </c>
      <c r="K313" s="103" t="s">
        <v>14</v>
      </c>
      <c r="L313" s="122"/>
      <c r="M313" s="123" t="s">
        <v>14</v>
      </c>
    </row>
    <row r="314" spans="1:13" x14ac:dyDescent="0.25">
      <c r="A314" s="80" t="s">
        <v>20</v>
      </c>
      <c r="B314" s="81"/>
      <c r="C314" s="81"/>
      <c r="D314" s="1">
        <f>D312</f>
        <v>390469</v>
      </c>
      <c r="E314" s="1">
        <f>E312</f>
        <v>296208</v>
      </c>
      <c r="F314" s="20">
        <f>F312</f>
        <v>296208</v>
      </c>
      <c r="G314" s="67" t="s">
        <v>14</v>
      </c>
      <c r="H314" s="67" t="s">
        <v>14</v>
      </c>
      <c r="I314" s="67" t="s">
        <v>14</v>
      </c>
      <c r="J314" s="67" t="s">
        <v>14</v>
      </c>
      <c r="K314" s="103" t="s">
        <v>14</v>
      </c>
      <c r="L314" s="122"/>
      <c r="M314" s="123" t="s">
        <v>14</v>
      </c>
    </row>
    <row r="315" spans="1:13" x14ac:dyDescent="0.25">
      <c r="A315" s="82" t="s">
        <v>286</v>
      </c>
      <c r="B315" s="83"/>
      <c r="C315" s="83"/>
      <c r="D315" s="16">
        <f>D313+D314</f>
        <v>390469</v>
      </c>
      <c r="E315" s="16">
        <f>E313+E314</f>
        <v>296208</v>
      </c>
      <c r="F315" s="21">
        <f>F313+F314</f>
        <v>296208</v>
      </c>
      <c r="G315" s="67" t="s">
        <v>14</v>
      </c>
      <c r="H315" s="67" t="s">
        <v>14</v>
      </c>
      <c r="I315" s="67" t="s">
        <v>14</v>
      </c>
      <c r="J315" s="67" t="s">
        <v>14</v>
      </c>
      <c r="K315" s="103" t="s">
        <v>14</v>
      </c>
      <c r="L315" s="122"/>
      <c r="M315" s="123" t="s">
        <v>14</v>
      </c>
    </row>
    <row r="316" spans="1:13" x14ac:dyDescent="0.25">
      <c r="A316" s="84" t="s">
        <v>506</v>
      </c>
      <c r="B316" s="85"/>
      <c r="C316" s="85"/>
      <c r="D316" s="13">
        <f>D290+D298+D303+D308+D313</f>
        <v>298000</v>
      </c>
      <c r="E316" s="13">
        <f>E290+E298+E303+E308+E313</f>
        <v>208000</v>
      </c>
      <c r="F316" s="22">
        <f>F290+F298+F303+F308+F313</f>
        <v>208000</v>
      </c>
      <c r="G316" s="67" t="s">
        <v>14</v>
      </c>
      <c r="H316" s="67" t="s">
        <v>14</v>
      </c>
      <c r="I316" s="67" t="s">
        <v>14</v>
      </c>
      <c r="J316" s="67" t="s">
        <v>14</v>
      </c>
      <c r="K316" s="103" t="s">
        <v>14</v>
      </c>
      <c r="L316" s="122"/>
      <c r="M316" s="123" t="s">
        <v>14</v>
      </c>
    </row>
    <row r="317" spans="1:13" x14ac:dyDescent="0.25">
      <c r="A317" s="74" t="s">
        <v>507</v>
      </c>
      <c r="B317" s="75"/>
      <c r="C317" s="75"/>
      <c r="D317" s="45">
        <f t="shared" ref="D317:F318" si="10">D291+D299+D304+D309+D314</f>
        <v>2387209</v>
      </c>
      <c r="E317" s="45">
        <f t="shared" si="10"/>
        <v>1688828</v>
      </c>
      <c r="F317" s="46">
        <f t="shared" si="10"/>
        <v>1688828</v>
      </c>
      <c r="G317" s="67" t="s">
        <v>14</v>
      </c>
      <c r="H317" s="67" t="s">
        <v>14</v>
      </c>
      <c r="I317" s="67" t="s">
        <v>14</v>
      </c>
      <c r="J317" s="67" t="s">
        <v>14</v>
      </c>
      <c r="K317" s="103" t="s">
        <v>14</v>
      </c>
      <c r="L317" s="122"/>
      <c r="M317" s="123" t="s">
        <v>14</v>
      </c>
    </row>
    <row r="318" spans="1:13" x14ac:dyDescent="0.25">
      <c r="A318" s="96" t="s">
        <v>287</v>
      </c>
      <c r="B318" s="97"/>
      <c r="C318" s="97"/>
      <c r="D318" s="17">
        <f t="shared" si="10"/>
        <v>2685209</v>
      </c>
      <c r="E318" s="17">
        <f t="shared" si="10"/>
        <v>1896828</v>
      </c>
      <c r="F318" s="23">
        <f t="shared" si="10"/>
        <v>1896828</v>
      </c>
      <c r="G318" s="67" t="s">
        <v>14</v>
      </c>
      <c r="H318" s="67" t="s">
        <v>14</v>
      </c>
      <c r="I318" s="67" t="s">
        <v>14</v>
      </c>
      <c r="J318" s="67" t="s">
        <v>14</v>
      </c>
      <c r="K318" s="103" t="s">
        <v>14</v>
      </c>
      <c r="L318" s="122"/>
      <c r="M318" s="123" t="s">
        <v>14</v>
      </c>
    </row>
    <row r="319" spans="1:13" ht="18.600000000000001" customHeight="1" x14ac:dyDescent="0.25">
      <c r="A319" s="95" t="s">
        <v>288</v>
      </c>
      <c r="B319" s="92"/>
      <c r="C319" s="92"/>
      <c r="D319" s="92"/>
      <c r="E319" s="92"/>
      <c r="F319" s="93"/>
      <c r="G319" s="92"/>
      <c r="H319" s="92"/>
      <c r="I319" s="92"/>
      <c r="J319" s="92"/>
      <c r="K319" s="92"/>
      <c r="L319" s="92"/>
      <c r="M319" s="94"/>
    </row>
    <row r="320" spans="1:13" ht="17.100000000000001" customHeight="1" x14ac:dyDescent="0.25">
      <c r="A320" s="91" t="s">
        <v>289</v>
      </c>
      <c r="B320" s="92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4"/>
    </row>
    <row r="321" spans="1:13" x14ac:dyDescent="0.25">
      <c r="A321" s="4" t="s">
        <v>291</v>
      </c>
      <c r="B321" s="86" t="s">
        <v>290</v>
      </c>
      <c r="C321" s="87"/>
      <c r="D321" s="9">
        <v>405000</v>
      </c>
      <c r="E321" s="9">
        <v>324000</v>
      </c>
      <c r="F321" s="40">
        <v>324000</v>
      </c>
      <c r="G321" s="11"/>
      <c r="H321" s="5">
        <v>70</v>
      </c>
      <c r="I321" s="68">
        <v>8</v>
      </c>
      <c r="J321" s="68">
        <v>8</v>
      </c>
      <c r="K321" s="104">
        <v>0</v>
      </c>
      <c r="L321" s="121"/>
      <c r="M321" s="68">
        <v>0</v>
      </c>
    </row>
    <row r="322" spans="1:13" x14ac:dyDescent="0.25">
      <c r="A322" s="4" t="s">
        <v>292</v>
      </c>
      <c r="B322" s="86" t="s">
        <v>293</v>
      </c>
      <c r="C322" s="87"/>
      <c r="D322" s="9">
        <v>353000</v>
      </c>
      <c r="E322" s="9">
        <v>282400</v>
      </c>
      <c r="F322" s="39">
        <v>282400</v>
      </c>
      <c r="G322" s="11"/>
      <c r="H322" s="5">
        <v>70</v>
      </c>
      <c r="I322" s="68">
        <v>8</v>
      </c>
      <c r="J322" s="68">
        <v>8</v>
      </c>
      <c r="K322" s="104">
        <v>0</v>
      </c>
      <c r="L322" s="121"/>
      <c r="M322" s="68">
        <v>0</v>
      </c>
    </row>
    <row r="323" spans="1:13" x14ac:dyDescent="0.25">
      <c r="A323" s="89" t="s">
        <v>19</v>
      </c>
      <c r="B323" s="90"/>
      <c r="C323" s="90"/>
      <c r="D323" s="44">
        <v>0</v>
      </c>
      <c r="E323" s="44">
        <v>0</v>
      </c>
      <c r="F323" s="48">
        <v>0</v>
      </c>
      <c r="G323" s="67" t="s">
        <v>14</v>
      </c>
      <c r="H323" s="12" t="s">
        <v>14</v>
      </c>
      <c r="I323" s="67" t="s">
        <v>14</v>
      </c>
      <c r="J323" s="67" t="s">
        <v>14</v>
      </c>
      <c r="K323" s="103" t="s">
        <v>14</v>
      </c>
      <c r="L323" s="122"/>
      <c r="M323" s="123" t="s">
        <v>14</v>
      </c>
    </row>
    <row r="324" spans="1:13" x14ac:dyDescent="0.25">
      <c r="A324" s="80" t="s">
        <v>20</v>
      </c>
      <c r="B324" s="81"/>
      <c r="C324" s="81"/>
      <c r="D324" s="20">
        <f>D321+D322</f>
        <v>758000</v>
      </c>
      <c r="E324" s="20">
        <f>E321+E322</f>
        <v>606400</v>
      </c>
      <c r="F324" s="20">
        <f>F321+F322</f>
        <v>606400</v>
      </c>
      <c r="G324" s="67" t="s">
        <v>14</v>
      </c>
      <c r="H324" s="67" t="s">
        <v>14</v>
      </c>
      <c r="I324" s="67" t="s">
        <v>14</v>
      </c>
      <c r="J324" s="67" t="s">
        <v>14</v>
      </c>
      <c r="K324" s="103" t="s">
        <v>14</v>
      </c>
      <c r="L324" s="122"/>
      <c r="M324" s="123" t="s">
        <v>14</v>
      </c>
    </row>
    <row r="325" spans="1:13" x14ac:dyDescent="0.25">
      <c r="A325" s="82" t="s">
        <v>294</v>
      </c>
      <c r="B325" s="83"/>
      <c r="C325" s="83"/>
      <c r="D325" s="21">
        <f>D323+D324</f>
        <v>758000</v>
      </c>
      <c r="E325" s="21">
        <f>E323+E324</f>
        <v>606400</v>
      </c>
      <c r="F325" s="21">
        <f>F323+F324</f>
        <v>606400</v>
      </c>
      <c r="G325" s="67" t="s">
        <v>14</v>
      </c>
      <c r="H325" s="67" t="s">
        <v>14</v>
      </c>
      <c r="I325" s="67" t="s">
        <v>14</v>
      </c>
      <c r="J325" s="67" t="s">
        <v>14</v>
      </c>
      <c r="K325" s="103" t="s">
        <v>14</v>
      </c>
      <c r="L325" s="122"/>
      <c r="M325" s="123" t="s">
        <v>14</v>
      </c>
    </row>
    <row r="326" spans="1:13" ht="17.100000000000001" customHeight="1" x14ac:dyDescent="0.25">
      <c r="A326" s="91" t="s">
        <v>295</v>
      </c>
      <c r="B326" s="92"/>
      <c r="C326" s="92"/>
      <c r="D326" s="93"/>
      <c r="E326" s="93"/>
      <c r="F326" s="93"/>
      <c r="G326" s="92"/>
      <c r="H326" s="92"/>
      <c r="I326" s="92"/>
      <c r="J326" s="92"/>
      <c r="K326" s="92"/>
      <c r="L326" s="92"/>
      <c r="M326" s="94"/>
    </row>
    <row r="327" spans="1:13" x14ac:dyDescent="0.25">
      <c r="A327" s="4" t="s">
        <v>296</v>
      </c>
      <c r="B327" s="86" t="s">
        <v>297</v>
      </c>
      <c r="C327" s="87"/>
      <c r="D327" s="9">
        <v>39856</v>
      </c>
      <c r="E327" s="9">
        <v>25700</v>
      </c>
      <c r="F327" s="39">
        <v>24200</v>
      </c>
      <c r="G327" s="11">
        <v>46</v>
      </c>
      <c r="H327" s="5">
        <v>100</v>
      </c>
      <c r="I327" s="68">
        <v>8</v>
      </c>
      <c r="J327" s="68">
        <v>8</v>
      </c>
      <c r="K327" s="104">
        <v>0</v>
      </c>
      <c r="L327" s="121"/>
      <c r="M327" s="68">
        <v>0</v>
      </c>
    </row>
    <row r="328" spans="1:13" x14ac:dyDescent="0.25">
      <c r="A328" s="89" t="s">
        <v>19</v>
      </c>
      <c r="B328" s="90"/>
      <c r="C328" s="90"/>
      <c r="D328" s="8">
        <v>0</v>
      </c>
      <c r="E328" s="8">
        <v>0</v>
      </c>
      <c r="F328" s="47">
        <v>0</v>
      </c>
      <c r="G328" s="67" t="s">
        <v>14</v>
      </c>
      <c r="H328" s="12" t="s">
        <v>14</v>
      </c>
      <c r="I328" s="67" t="s">
        <v>14</v>
      </c>
      <c r="J328" s="67" t="s">
        <v>14</v>
      </c>
      <c r="K328" s="103" t="s">
        <v>14</v>
      </c>
      <c r="L328" s="122"/>
      <c r="M328" s="123" t="s">
        <v>14</v>
      </c>
    </row>
    <row r="329" spans="1:13" x14ac:dyDescent="0.25">
      <c r="A329" s="80" t="s">
        <v>20</v>
      </c>
      <c r="B329" s="81"/>
      <c r="C329" s="81"/>
      <c r="D329" s="55">
        <f>D327</f>
        <v>39856</v>
      </c>
      <c r="E329" s="55">
        <f>E327</f>
        <v>25700</v>
      </c>
      <c r="F329" s="57">
        <f>F327</f>
        <v>24200</v>
      </c>
      <c r="G329" s="67" t="s">
        <v>14</v>
      </c>
      <c r="H329" s="67" t="s">
        <v>14</v>
      </c>
      <c r="I329" s="67" t="s">
        <v>14</v>
      </c>
      <c r="J329" s="67" t="s">
        <v>14</v>
      </c>
      <c r="K329" s="103" t="s">
        <v>14</v>
      </c>
      <c r="L329" s="122"/>
      <c r="M329" s="123" t="s">
        <v>14</v>
      </c>
    </row>
    <row r="330" spans="1:13" x14ac:dyDescent="0.25">
      <c r="A330" s="82" t="s">
        <v>298</v>
      </c>
      <c r="B330" s="83"/>
      <c r="C330" s="83"/>
      <c r="D330" s="56">
        <f>D328+D329</f>
        <v>39856</v>
      </c>
      <c r="E330" s="56">
        <f>E328+E329</f>
        <v>25700</v>
      </c>
      <c r="F330" s="51">
        <f>F328+F329</f>
        <v>24200</v>
      </c>
      <c r="G330" s="67" t="s">
        <v>14</v>
      </c>
      <c r="H330" s="67" t="s">
        <v>14</v>
      </c>
      <c r="I330" s="67" t="s">
        <v>14</v>
      </c>
      <c r="J330" s="67" t="s">
        <v>14</v>
      </c>
      <c r="K330" s="103" t="s">
        <v>14</v>
      </c>
      <c r="L330" s="122"/>
      <c r="M330" s="123" t="s">
        <v>14</v>
      </c>
    </row>
    <row r="331" spans="1:13" ht="17.100000000000001" customHeight="1" x14ac:dyDescent="0.25">
      <c r="A331" s="91" t="s">
        <v>299</v>
      </c>
      <c r="B331" s="92"/>
      <c r="C331" s="92"/>
      <c r="D331" s="92"/>
      <c r="E331" s="92"/>
      <c r="F331" s="93"/>
      <c r="G331" s="92"/>
      <c r="H331" s="92"/>
      <c r="I331" s="92"/>
      <c r="J331" s="92"/>
      <c r="K331" s="92"/>
      <c r="L331" s="92"/>
      <c r="M331" s="94"/>
    </row>
    <row r="332" spans="1:13" x14ac:dyDescent="0.25">
      <c r="A332" s="4" t="s">
        <v>300</v>
      </c>
      <c r="B332" s="86" t="s">
        <v>301</v>
      </c>
      <c r="C332" s="87"/>
      <c r="D332" s="9">
        <v>1350000</v>
      </c>
      <c r="E332" s="9">
        <v>924000</v>
      </c>
      <c r="F332" s="27">
        <v>924000</v>
      </c>
      <c r="G332" s="11">
        <v>48.5</v>
      </c>
      <c r="H332" s="5">
        <v>110</v>
      </c>
      <c r="I332" s="68">
        <v>8</v>
      </c>
      <c r="J332" s="68">
        <v>8</v>
      </c>
      <c r="K332" s="104">
        <v>0</v>
      </c>
      <c r="L332" s="121"/>
      <c r="M332" s="68">
        <v>0</v>
      </c>
    </row>
    <row r="333" spans="1:13" x14ac:dyDescent="0.25">
      <c r="A333" s="4" t="s">
        <v>302</v>
      </c>
      <c r="B333" s="86" t="s">
        <v>303</v>
      </c>
      <c r="C333" s="87"/>
      <c r="D333" s="9">
        <v>1350000</v>
      </c>
      <c r="E333" s="9">
        <v>924000</v>
      </c>
      <c r="F333" s="27">
        <v>924000</v>
      </c>
      <c r="G333" s="11">
        <v>48.5</v>
      </c>
      <c r="H333" s="5">
        <v>110</v>
      </c>
      <c r="I333" s="68">
        <v>8</v>
      </c>
      <c r="J333" s="68">
        <v>8</v>
      </c>
      <c r="K333" s="104">
        <v>0</v>
      </c>
      <c r="L333" s="121"/>
      <c r="M333" s="68">
        <v>0</v>
      </c>
    </row>
    <row r="334" spans="1:13" x14ac:dyDescent="0.25">
      <c r="A334" s="4" t="s">
        <v>304</v>
      </c>
      <c r="B334" s="86" t="s">
        <v>305</v>
      </c>
      <c r="C334" s="87"/>
      <c r="D334" s="9">
        <v>45000</v>
      </c>
      <c r="E334" s="9">
        <v>31500</v>
      </c>
      <c r="F334" s="27">
        <v>31500</v>
      </c>
      <c r="G334" s="11">
        <v>42</v>
      </c>
      <c r="H334" s="5">
        <v>90</v>
      </c>
      <c r="I334" s="68">
        <v>8</v>
      </c>
      <c r="J334" s="68">
        <v>8</v>
      </c>
      <c r="K334" s="104">
        <v>0</v>
      </c>
      <c r="L334" s="121"/>
      <c r="M334" s="68">
        <v>0</v>
      </c>
    </row>
    <row r="335" spans="1:13" x14ac:dyDescent="0.25">
      <c r="A335" s="4" t="s">
        <v>306</v>
      </c>
      <c r="B335" s="86" t="s">
        <v>307</v>
      </c>
      <c r="C335" s="87"/>
      <c r="D335" s="9">
        <v>109920</v>
      </c>
      <c r="E335" s="9">
        <v>76500</v>
      </c>
      <c r="F335" s="28">
        <v>76500</v>
      </c>
      <c r="G335" s="11">
        <v>44.5</v>
      </c>
      <c r="H335" s="5">
        <v>110</v>
      </c>
      <c r="I335" s="68">
        <v>8</v>
      </c>
      <c r="J335" s="68">
        <v>8</v>
      </c>
      <c r="K335" s="104">
        <v>0</v>
      </c>
      <c r="L335" s="121"/>
      <c r="M335" s="68">
        <v>0</v>
      </c>
    </row>
    <row r="336" spans="1:13" x14ac:dyDescent="0.25">
      <c r="A336" s="89" t="s">
        <v>19</v>
      </c>
      <c r="B336" s="90"/>
      <c r="C336" s="90"/>
      <c r="D336" s="44">
        <v>0</v>
      </c>
      <c r="E336" s="44">
        <v>0</v>
      </c>
      <c r="F336" s="48">
        <v>0</v>
      </c>
      <c r="G336" s="67" t="s">
        <v>14</v>
      </c>
      <c r="H336" s="12" t="s">
        <v>14</v>
      </c>
      <c r="I336" s="67" t="s">
        <v>14</v>
      </c>
      <c r="J336" s="67" t="s">
        <v>14</v>
      </c>
      <c r="K336" s="103" t="s">
        <v>14</v>
      </c>
      <c r="L336" s="122"/>
      <c r="M336" s="123" t="s">
        <v>14</v>
      </c>
    </row>
    <row r="337" spans="1:13" x14ac:dyDescent="0.25">
      <c r="A337" s="80" t="s">
        <v>20</v>
      </c>
      <c r="B337" s="81"/>
      <c r="C337" s="81"/>
      <c r="D337" s="20">
        <f>D332+D333+D334+D335</f>
        <v>2854920</v>
      </c>
      <c r="E337" s="20">
        <f>E332+E333+E334+E335</f>
        <v>1956000</v>
      </c>
      <c r="F337" s="20">
        <f>F332+F333+F334+F335</f>
        <v>1956000</v>
      </c>
      <c r="G337" s="67" t="s">
        <v>14</v>
      </c>
      <c r="H337" s="67" t="s">
        <v>14</v>
      </c>
      <c r="I337" s="67" t="s">
        <v>14</v>
      </c>
      <c r="J337" s="67" t="s">
        <v>14</v>
      </c>
      <c r="K337" s="103" t="s">
        <v>14</v>
      </c>
      <c r="L337" s="122"/>
      <c r="M337" s="123" t="s">
        <v>14</v>
      </c>
    </row>
    <row r="338" spans="1:13" x14ac:dyDescent="0.25">
      <c r="A338" s="82" t="s">
        <v>308</v>
      </c>
      <c r="B338" s="83"/>
      <c r="C338" s="83"/>
      <c r="D338" s="21">
        <f>D336+D337</f>
        <v>2854920</v>
      </c>
      <c r="E338" s="21">
        <f>E336+E337</f>
        <v>1956000</v>
      </c>
      <c r="F338" s="21">
        <f>F336+F337</f>
        <v>1956000</v>
      </c>
      <c r="G338" s="67" t="s">
        <v>14</v>
      </c>
      <c r="H338" s="67" t="s">
        <v>14</v>
      </c>
      <c r="I338" s="67" t="s">
        <v>14</v>
      </c>
      <c r="J338" s="67" t="s">
        <v>14</v>
      </c>
      <c r="K338" s="103" t="s">
        <v>14</v>
      </c>
      <c r="L338" s="122"/>
      <c r="M338" s="123" t="s">
        <v>14</v>
      </c>
    </row>
    <row r="339" spans="1:13" ht="17.100000000000001" customHeight="1" x14ac:dyDescent="0.25">
      <c r="A339" s="91" t="s">
        <v>309</v>
      </c>
      <c r="B339" s="92"/>
      <c r="C339" s="92"/>
      <c r="D339" s="93"/>
      <c r="E339" s="93"/>
      <c r="F339" s="93"/>
      <c r="G339" s="92"/>
      <c r="H339" s="92"/>
      <c r="I339" s="92"/>
      <c r="J339" s="92"/>
      <c r="K339" s="92"/>
      <c r="L339" s="92"/>
      <c r="M339" s="94"/>
    </row>
    <row r="340" spans="1:13" x14ac:dyDescent="0.25">
      <c r="A340" s="4" t="s">
        <v>310</v>
      </c>
      <c r="B340" s="86" t="s">
        <v>311</v>
      </c>
      <c r="C340" s="87"/>
      <c r="D340" s="9">
        <v>742464</v>
      </c>
      <c r="E340" s="9">
        <v>564000</v>
      </c>
      <c r="F340" s="27">
        <v>0</v>
      </c>
      <c r="G340" s="11"/>
      <c r="H340" s="5" t="s">
        <v>14</v>
      </c>
      <c r="I340" s="68">
        <v>8</v>
      </c>
      <c r="J340" s="68">
        <v>8</v>
      </c>
      <c r="K340" s="104">
        <v>0</v>
      </c>
      <c r="L340" s="121"/>
      <c r="M340" s="68">
        <v>0</v>
      </c>
    </row>
    <row r="341" spans="1:13" x14ac:dyDescent="0.25">
      <c r="A341" s="4" t="s">
        <v>312</v>
      </c>
      <c r="B341" s="86" t="s">
        <v>313</v>
      </c>
      <c r="C341" s="87"/>
      <c r="D341" s="9">
        <v>60270</v>
      </c>
      <c r="E341" s="9">
        <v>43700</v>
      </c>
      <c r="F341" s="28">
        <v>0</v>
      </c>
      <c r="G341" s="11"/>
      <c r="H341" s="5" t="s">
        <v>14</v>
      </c>
      <c r="I341" s="68">
        <v>8</v>
      </c>
      <c r="J341" s="68">
        <v>8</v>
      </c>
      <c r="K341" s="104">
        <v>0</v>
      </c>
      <c r="L341" s="121"/>
      <c r="M341" s="68">
        <v>0</v>
      </c>
    </row>
    <row r="342" spans="1:13" x14ac:dyDescent="0.25">
      <c r="A342" s="89" t="s">
        <v>19</v>
      </c>
      <c r="B342" s="90"/>
      <c r="C342" s="90"/>
      <c r="D342" s="44">
        <v>0</v>
      </c>
      <c r="E342" s="44">
        <v>0</v>
      </c>
      <c r="F342" s="48">
        <v>0</v>
      </c>
      <c r="G342" s="67" t="s">
        <v>14</v>
      </c>
      <c r="H342" s="12" t="s">
        <v>14</v>
      </c>
      <c r="I342" s="67" t="s">
        <v>14</v>
      </c>
      <c r="J342" s="67" t="s">
        <v>14</v>
      </c>
      <c r="K342" s="103" t="s">
        <v>14</v>
      </c>
      <c r="L342" s="122"/>
      <c r="M342" s="123" t="s">
        <v>14</v>
      </c>
    </row>
    <row r="343" spans="1:13" x14ac:dyDescent="0.25">
      <c r="A343" s="80" t="s">
        <v>20</v>
      </c>
      <c r="B343" s="81"/>
      <c r="C343" s="81"/>
      <c r="D343" s="20">
        <f>D340+D341</f>
        <v>802734</v>
      </c>
      <c r="E343" s="20">
        <f>E340+E341</f>
        <v>607700</v>
      </c>
      <c r="F343" s="20">
        <f>F340+F341</f>
        <v>0</v>
      </c>
      <c r="G343" s="67" t="s">
        <v>14</v>
      </c>
      <c r="H343" s="67" t="s">
        <v>14</v>
      </c>
      <c r="I343" s="67" t="s">
        <v>14</v>
      </c>
      <c r="J343" s="67" t="s">
        <v>14</v>
      </c>
      <c r="K343" s="103" t="s">
        <v>14</v>
      </c>
      <c r="L343" s="122"/>
      <c r="M343" s="123" t="s">
        <v>14</v>
      </c>
    </row>
    <row r="344" spans="1:13" x14ac:dyDescent="0.25">
      <c r="A344" s="82" t="s">
        <v>314</v>
      </c>
      <c r="B344" s="83"/>
      <c r="C344" s="83"/>
      <c r="D344" s="21">
        <f>D342+D343</f>
        <v>802734</v>
      </c>
      <c r="E344" s="21">
        <f>E342+E343</f>
        <v>607700</v>
      </c>
      <c r="F344" s="21">
        <f>F342+F343</f>
        <v>0</v>
      </c>
      <c r="G344" s="67" t="s">
        <v>14</v>
      </c>
      <c r="H344" s="67" t="s">
        <v>14</v>
      </c>
      <c r="I344" s="67" t="s">
        <v>14</v>
      </c>
      <c r="J344" s="67" t="s">
        <v>14</v>
      </c>
      <c r="K344" s="103" t="s">
        <v>14</v>
      </c>
      <c r="L344" s="122"/>
      <c r="M344" s="123" t="s">
        <v>14</v>
      </c>
    </row>
    <row r="345" spans="1:13" ht="17.100000000000001" customHeight="1" x14ac:dyDescent="0.25">
      <c r="A345" s="91" t="s">
        <v>315</v>
      </c>
      <c r="B345" s="92"/>
      <c r="C345" s="92"/>
      <c r="D345" s="93"/>
      <c r="E345" s="93"/>
      <c r="F345" s="93"/>
      <c r="G345" s="92"/>
      <c r="H345" s="92"/>
      <c r="I345" s="92"/>
      <c r="J345" s="92"/>
      <c r="K345" s="92"/>
      <c r="L345" s="92"/>
      <c r="M345" s="94"/>
    </row>
    <row r="346" spans="1:13" x14ac:dyDescent="0.25">
      <c r="A346" s="4" t="s">
        <v>316</v>
      </c>
      <c r="B346" s="86" t="s">
        <v>317</v>
      </c>
      <c r="C346" s="87"/>
      <c r="D346" s="9">
        <v>723800</v>
      </c>
      <c r="E346" s="9">
        <v>578400</v>
      </c>
      <c r="F346" s="27">
        <v>578400</v>
      </c>
      <c r="G346" s="11">
        <v>42</v>
      </c>
      <c r="H346" s="5">
        <v>110</v>
      </c>
      <c r="I346" s="68">
        <v>8</v>
      </c>
      <c r="J346" s="68">
        <v>8</v>
      </c>
      <c r="K346" s="104">
        <v>0</v>
      </c>
      <c r="L346" s="121"/>
      <c r="M346" s="68">
        <v>0</v>
      </c>
    </row>
    <row r="347" spans="1:13" x14ac:dyDescent="0.25">
      <c r="A347" s="4" t="s">
        <v>318</v>
      </c>
      <c r="B347" s="86" t="s">
        <v>319</v>
      </c>
      <c r="C347" s="87"/>
      <c r="D347" s="9">
        <v>133250</v>
      </c>
      <c r="E347" s="9">
        <v>86250</v>
      </c>
      <c r="F347" s="28">
        <v>45750</v>
      </c>
      <c r="G347" s="11">
        <v>47</v>
      </c>
      <c r="H347" s="5">
        <v>95</v>
      </c>
      <c r="I347" s="68">
        <v>8</v>
      </c>
      <c r="J347" s="68">
        <v>8</v>
      </c>
      <c r="K347" s="104">
        <v>0</v>
      </c>
      <c r="L347" s="121"/>
      <c r="M347" s="68">
        <v>0</v>
      </c>
    </row>
    <row r="348" spans="1:13" x14ac:dyDescent="0.25">
      <c r="A348" s="89" t="s">
        <v>19</v>
      </c>
      <c r="B348" s="90"/>
      <c r="C348" s="90"/>
      <c r="D348" s="44">
        <v>0</v>
      </c>
      <c r="E348" s="44">
        <v>0</v>
      </c>
      <c r="F348" s="48">
        <v>0</v>
      </c>
      <c r="G348" s="67" t="s">
        <v>14</v>
      </c>
      <c r="H348" s="12" t="s">
        <v>14</v>
      </c>
      <c r="I348" s="67" t="s">
        <v>14</v>
      </c>
      <c r="J348" s="67" t="s">
        <v>14</v>
      </c>
      <c r="K348" s="103" t="s">
        <v>14</v>
      </c>
      <c r="L348" s="122"/>
      <c r="M348" s="123" t="s">
        <v>14</v>
      </c>
    </row>
    <row r="349" spans="1:13" x14ac:dyDescent="0.25">
      <c r="A349" s="80" t="s">
        <v>20</v>
      </c>
      <c r="B349" s="81"/>
      <c r="C349" s="81"/>
      <c r="D349" s="20">
        <f>D346+D347</f>
        <v>857050</v>
      </c>
      <c r="E349" s="20">
        <f>E346+E347</f>
        <v>664650</v>
      </c>
      <c r="F349" s="20">
        <f>F346+F347</f>
        <v>624150</v>
      </c>
      <c r="G349" s="67" t="s">
        <v>14</v>
      </c>
      <c r="H349" s="67" t="s">
        <v>14</v>
      </c>
      <c r="I349" s="67" t="s">
        <v>14</v>
      </c>
      <c r="J349" s="67" t="s">
        <v>14</v>
      </c>
      <c r="K349" s="103" t="s">
        <v>14</v>
      </c>
      <c r="L349" s="122"/>
      <c r="M349" s="123" t="s">
        <v>14</v>
      </c>
    </row>
    <row r="350" spans="1:13" x14ac:dyDescent="0.25">
      <c r="A350" s="82" t="s">
        <v>320</v>
      </c>
      <c r="B350" s="83"/>
      <c r="C350" s="83"/>
      <c r="D350" s="21">
        <f>D348+D349</f>
        <v>857050</v>
      </c>
      <c r="E350" s="21">
        <f>E348+E349</f>
        <v>664650</v>
      </c>
      <c r="F350" s="21">
        <f>F348+F349</f>
        <v>624150</v>
      </c>
      <c r="G350" s="67" t="s">
        <v>14</v>
      </c>
      <c r="H350" s="67" t="s">
        <v>14</v>
      </c>
      <c r="I350" s="67" t="s">
        <v>14</v>
      </c>
      <c r="J350" s="67" t="s">
        <v>14</v>
      </c>
      <c r="K350" s="103" t="s">
        <v>14</v>
      </c>
      <c r="L350" s="122"/>
      <c r="M350" s="123" t="s">
        <v>14</v>
      </c>
    </row>
    <row r="351" spans="1:13" ht="17.100000000000001" customHeight="1" x14ac:dyDescent="0.25">
      <c r="A351" s="91" t="s">
        <v>321</v>
      </c>
      <c r="B351" s="92"/>
      <c r="C351" s="92"/>
      <c r="D351" s="93"/>
      <c r="E351" s="93"/>
      <c r="F351" s="93"/>
      <c r="G351" s="92"/>
      <c r="H351" s="92"/>
      <c r="I351" s="92"/>
      <c r="J351" s="92"/>
      <c r="K351" s="92"/>
      <c r="L351" s="92"/>
      <c r="M351" s="94"/>
    </row>
    <row r="352" spans="1:13" x14ac:dyDescent="0.25">
      <c r="A352" s="4" t="s">
        <v>322</v>
      </c>
      <c r="B352" s="86" t="s">
        <v>323</v>
      </c>
      <c r="C352" s="87"/>
      <c r="D352" s="9">
        <v>114000</v>
      </c>
      <c r="E352" s="9">
        <v>91200</v>
      </c>
      <c r="F352" s="28">
        <v>0</v>
      </c>
      <c r="G352" s="11"/>
      <c r="H352" s="5" t="s">
        <v>14</v>
      </c>
      <c r="I352" s="68">
        <v>8</v>
      </c>
      <c r="J352" s="68">
        <v>8</v>
      </c>
      <c r="K352" s="104">
        <v>0</v>
      </c>
      <c r="L352" s="121"/>
      <c r="M352" s="68">
        <v>0</v>
      </c>
    </row>
    <row r="353" spans="1:13" x14ac:dyDescent="0.25">
      <c r="A353" s="89" t="s">
        <v>19</v>
      </c>
      <c r="B353" s="90"/>
      <c r="C353" s="90"/>
      <c r="D353" s="44">
        <v>0</v>
      </c>
      <c r="E353" s="44">
        <v>0</v>
      </c>
      <c r="F353" s="48">
        <v>0</v>
      </c>
      <c r="G353" s="67" t="s">
        <v>14</v>
      </c>
      <c r="H353" s="12" t="s">
        <v>14</v>
      </c>
      <c r="I353" s="67" t="s">
        <v>14</v>
      </c>
      <c r="J353" s="67" t="s">
        <v>14</v>
      </c>
      <c r="K353" s="103" t="s">
        <v>14</v>
      </c>
      <c r="L353" s="122"/>
      <c r="M353" s="123" t="s">
        <v>14</v>
      </c>
    </row>
    <row r="354" spans="1:13" x14ac:dyDescent="0.25">
      <c r="A354" s="80" t="s">
        <v>20</v>
      </c>
      <c r="B354" s="81"/>
      <c r="C354" s="81"/>
      <c r="D354" s="20">
        <f>D352</f>
        <v>114000</v>
      </c>
      <c r="E354" s="20">
        <f>E352</f>
        <v>91200</v>
      </c>
      <c r="F354" s="20">
        <f>F352</f>
        <v>0</v>
      </c>
      <c r="G354" s="67" t="s">
        <v>14</v>
      </c>
      <c r="H354" s="67" t="s">
        <v>14</v>
      </c>
      <c r="I354" s="67" t="s">
        <v>14</v>
      </c>
      <c r="J354" s="67" t="s">
        <v>14</v>
      </c>
      <c r="K354" s="103" t="s">
        <v>14</v>
      </c>
      <c r="L354" s="122"/>
      <c r="M354" s="123" t="s">
        <v>14</v>
      </c>
    </row>
    <row r="355" spans="1:13" x14ac:dyDescent="0.25">
      <c r="A355" s="82" t="s">
        <v>324</v>
      </c>
      <c r="B355" s="83"/>
      <c r="C355" s="83"/>
      <c r="D355" s="21">
        <f>D353+D354</f>
        <v>114000</v>
      </c>
      <c r="E355" s="21">
        <f>E353+E354</f>
        <v>91200</v>
      </c>
      <c r="F355" s="21">
        <f>F353+F354</f>
        <v>0</v>
      </c>
      <c r="G355" s="67" t="s">
        <v>14</v>
      </c>
      <c r="H355" s="67" t="s">
        <v>14</v>
      </c>
      <c r="I355" s="67" t="s">
        <v>14</v>
      </c>
      <c r="J355" s="67" t="s">
        <v>14</v>
      </c>
      <c r="K355" s="103" t="s">
        <v>14</v>
      </c>
      <c r="L355" s="122"/>
      <c r="M355" s="123" t="s">
        <v>14</v>
      </c>
    </row>
    <row r="356" spans="1:13" ht="17.100000000000001" customHeight="1" x14ac:dyDescent="0.25">
      <c r="A356" s="91" t="s">
        <v>325</v>
      </c>
      <c r="B356" s="92"/>
      <c r="C356" s="92"/>
      <c r="D356" s="93"/>
      <c r="E356" s="93"/>
      <c r="F356" s="93"/>
      <c r="G356" s="92"/>
      <c r="H356" s="92"/>
      <c r="I356" s="92"/>
      <c r="J356" s="92"/>
      <c r="K356" s="92"/>
      <c r="L356" s="92"/>
      <c r="M356" s="94"/>
    </row>
    <row r="357" spans="1:13" x14ac:dyDescent="0.25">
      <c r="A357" s="4" t="s">
        <v>326</v>
      </c>
      <c r="B357" s="86" t="s">
        <v>327</v>
      </c>
      <c r="C357" s="87"/>
      <c r="D357" s="9">
        <v>727120</v>
      </c>
      <c r="E357" s="9">
        <v>406000</v>
      </c>
      <c r="F357" s="28">
        <v>406000</v>
      </c>
      <c r="G357" s="11">
        <v>43.5</v>
      </c>
      <c r="H357" s="5">
        <v>120</v>
      </c>
      <c r="I357" s="68">
        <v>8</v>
      </c>
      <c r="J357" s="68">
        <v>8</v>
      </c>
      <c r="K357" s="104">
        <v>0</v>
      </c>
      <c r="L357" s="121"/>
      <c r="M357" s="68">
        <v>0</v>
      </c>
    </row>
    <row r="358" spans="1:13" x14ac:dyDescent="0.25">
      <c r="A358" s="89" t="s">
        <v>19</v>
      </c>
      <c r="B358" s="90"/>
      <c r="C358" s="90"/>
      <c r="D358" s="44">
        <v>0</v>
      </c>
      <c r="E358" s="44">
        <v>0</v>
      </c>
      <c r="F358" s="48">
        <v>0</v>
      </c>
      <c r="G358" s="67" t="s">
        <v>14</v>
      </c>
      <c r="H358" s="12" t="s">
        <v>14</v>
      </c>
      <c r="I358" s="67" t="s">
        <v>14</v>
      </c>
      <c r="J358" s="67" t="s">
        <v>14</v>
      </c>
      <c r="K358" s="103" t="s">
        <v>14</v>
      </c>
      <c r="L358" s="122"/>
      <c r="M358" s="123" t="s">
        <v>14</v>
      </c>
    </row>
    <row r="359" spans="1:13" x14ac:dyDescent="0.25">
      <c r="A359" s="80" t="s">
        <v>20</v>
      </c>
      <c r="B359" s="81"/>
      <c r="C359" s="81"/>
      <c r="D359" s="20">
        <f>D357</f>
        <v>727120</v>
      </c>
      <c r="E359" s="20">
        <f>E357</f>
        <v>406000</v>
      </c>
      <c r="F359" s="20">
        <f>F357</f>
        <v>406000</v>
      </c>
      <c r="G359" s="67" t="s">
        <v>14</v>
      </c>
      <c r="H359" s="67" t="s">
        <v>14</v>
      </c>
      <c r="I359" s="67" t="s">
        <v>14</v>
      </c>
      <c r="J359" s="67" t="s">
        <v>14</v>
      </c>
      <c r="K359" s="103" t="s">
        <v>14</v>
      </c>
      <c r="L359" s="122"/>
      <c r="M359" s="123" t="s">
        <v>14</v>
      </c>
    </row>
    <row r="360" spans="1:13" x14ac:dyDescent="0.25">
      <c r="A360" s="82" t="s">
        <v>328</v>
      </c>
      <c r="B360" s="83"/>
      <c r="C360" s="83"/>
      <c r="D360" s="21">
        <f>D358+D359</f>
        <v>727120</v>
      </c>
      <c r="E360" s="21">
        <f>E358+E359</f>
        <v>406000</v>
      </c>
      <c r="F360" s="21">
        <f>F358+F359</f>
        <v>406000</v>
      </c>
      <c r="G360" s="67" t="s">
        <v>14</v>
      </c>
      <c r="H360" s="67" t="s">
        <v>14</v>
      </c>
      <c r="I360" s="67" t="s">
        <v>14</v>
      </c>
      <c r="J360" s="67" t="s">
        <v>14</v>
      </c>
      <c r="K360" s="103" t="s">
        <v>14</v>
      </c>
      <c r="L360" s="122"/>
      <c r="M360" s="123" t="s">
        <v>14</v>
      </c>
    </row>
    <row r="361" spans="1:13" ht="17.100000000000001" customHeight="1" x14ac:dyDescent="0.25">
      <c r="A361" s="91" t="s">
        <v>329</v>
      </c>
      <c r="B361" s="92"/>
      <c r="C361" s="92"/>
      <c r="D361" s="93"/>
      <c r="E361" s="93"/>
      <c r="F361" s="98"/>
      <c r="G361" s="92"/>
      <c r="H361" s="92"/>
      <c r="I361" s="92"/>
      <c r="J361" s="92"/>
      <c r="K361" s="92"/>
      <c r="L361" s="92"/>
      <c r="M361" s="94"/>
    </row>
    <row r="362" spans="1:13" x14ac:dyDescent="0.25">
      <c r="A362" s="4" t="s">
        <v>330</v>
      </c>
      <c r="B362" s="86" t="s">
        <v>331</v>
      </c>
      <c r="C362" s="87"/>
      <c r="D362" s="10">
        <v>95000</v>
      </c>
      <c r="E362" s="18">
        <v>85500</v>
      </c>
      <c r="F362" s="29">
        <v>85500</v>
      </c>
      <c r="G362" s="11">
        <v>51</v>
      </c>
      <c r="H362" s="5">
        <v>95</v>
      </c>
      <c r="I362" s="68">
        <v>8</v>
      </c>
      <c r="J362" s="68">
        <v>8</v>
      </c>
      <c r="K362" s="104">
        <v>0</v>
      </c>
      <c r="L362" s="121"/>
      <c r="M362" s="68">
        <v>0</v>
      </c>
    </row>
    <row r="363" spans="1:13" x14ac:dyDescent="0.25">
      <c r="A363" s="89" t="s">
        <v>19</v>
      </c>
      <c r="B363" s="90"/>
      <c r="C363" s="90"/>
      <c r="D363" s="8">
        <f>D362</f>
        <v>95000</v>
      </c>
      <c r="E363" s="8">
        <f>E362</f>
        <v>85500</v>
      </c>
      <c r="F363" s="19">
        <f>F362</f>
        <v>85500</v>
      </c>
      <c r="G363" s="67" t="s">
        <v>14</v>
      </c>
      <c r="H363" s="12" t="s">
        <v>14</v>
      </c>
      <c r="I363" s="67" t="s">
        <v>14</v>
      </c>
      <c r="J363" s="67" t="s">
        <v>14</v>
      </c>
      <c r="K363" s="103" t="s">
        <v>14</v>
      </c>
      <c r="L363" s="122"/>
      <c r="M363" s="123" t="s">
        <v>14</v>
      </c>
    </row>
    <row r="364" spans="1:13" x14ac:dyDescent="0.25">
      <c r="A364" s="80" t="s">
        <v>20</v>
      </c>
      <c r="B364" s="81"/>
      <c r="C364" s="81"/>
      <c r="D364" s="1">
        <v>0</v>
      </c>
      <c r="E364" s="1">
        <v>0</v>
      </c>
      <c r="F364" s="20">
        <v>0</v>
      </c>
      <c r="G364" s="67" t="s">
        <v>14</v>
      </c>
      <c r="H364" s="67" t="s">
        <v>14</v>
      </c>
      <c r="I364" s="67" t="s">
        <v>14</v>
      </c>
      <c r="J364" s="67" t="s">
        <v>14</v>
      </c>
      <c r="K364" s="103" t="s">
        <v>14</v>
      </c>
      <c r="L364" s="122"/>
      <c r="M364" s="123" t="s">
        <v>14</v>
      </c>
    </row>
    <row r="365" spans="1:13" x14ac:dyDescent="0.25">
      <c r="A365" s="82" t="s">
        <v>332</v>
      </c>
      <c r="B365" s="83"/>
      <c r="C365" s="83"/>
      <c r="D365" s="16">
        <f>D363+D364</f>
        <v>95000</v>
      </c>
      <c r="E365" s="16">
        <f>E363+E364</f>
        <v>85500</v>
      </c>
      <c r="F365" s="21">
        <f>F363+F364</f>
        <v>85500</v>
      </c>
      <c r="G365" s="67" t="s">
        <v>14</v>
      </c>
      <c r="H365" s="67" t="s">
        <v>14</v>
      </c>
      <c r="I365" s="67" t="s">
        <v>14</v>
      </c>
      <c r="J365" s="67" t="s">
        <v>14</v>
      </c>
      <c r="K365" s="103" t="s">
        <v>14</v>
      </c>
      <c r="L365" s="122"/>
      <c r="M365" s="123" t="s">
        <v>14</v>
      </c>
    </row>
    <row r="366" spans="1:13" ht="17.100000000000001" customHeight="1" x14ac:dyDescent="0.25">
      <c r="A366" s="91" t="s">
        <v>333</v>
      </c>
      <c r="B366" s="92"/>
      <c r="C366" s="92"/>
      <c r="D366" s="92"/>
      <c r="E366" s="92"/>
      <c r="F366" s="93"/>
      <c r="G366" s="92"/>
      <c r="H366" s="92"/>
      <c r="I366" s="92"/>
      <c r="J366" s="92"/>
      <c r="K366" s="92"/>
      <c r="L366" s="92"/>
      <c r="M366" s="94"/>
    </row>
    <row r="367" spans="1:13" x14ac:dyDescent="0.25">
      <c r="A367" s="4" t="s">
        <v>334</v>
      </c>
      <c r="B367" s="86" t="s">
        <v>335</v>
      </c>
      <c r="C367" s="87"/>
      <c r="D367" s="9">
        <v>264900</v>
      </c>
      <c r="E367" s="9">
        <v>154500</v>
      </c>
      <c r="F367" s="27">
        <v>0</v>
      </c>
      <c r="G367" s="11"/>
      <c r="H367" s="5" t="s">
        <v>14</v>
      </c>
      <c r="I367" s="68">
        <v>8</v>
      </c>
      <c r="J367" s="68">
        <v>8</v>
      </c>
      <c r="K367" s="104">
        <v>0</v>
      </c>
      <c r="L367" s="121"/>
      <c r="M367" s="68">
        <v>0</v>
      </c>
    </row>
    <row r="368" spans="1:13" x14ac:dyDescent="0.25">
      <c r="A368" s="4" t="s">
        <v>336</v>
      </c>
      <c r="B368" s="86" t="s">
        <v>337</v>
      </c>
      <c r="C368" s="87"/>
      <c r="D368" s="9">
        <v>65750</v>
      </c>
      <c r="E368" s="9">
        <v>33750</v>
      </c>
      <c r="F368" s="27">
        <v>0</v>
      </c>
      <c r="G368" s="11"/>
      <c r="H368" s="5" t="s">
        <v>14</v>
      </c>
      <c r="I368" s="68">
        <v>8</v>
      </c>
      <c r="J368" s="68">
        <v>8</v>
      </c>
      <c r="K368" s="104">
        <v>0</v>
      </c>
      <c r="L368" s="121"/>
      <c r="M368" s="68">
        <v>0</v>
      </c>
    </row>
    <row r="369" spans="1:13" x14ac:dyDescent="0.25">
      <c r="A369" s="4" t="s">
        <v>338</v>
      </c>
      <c r="B369" s="86" t="s">
        <v>339</v>
      </c>
      <c r="C369" s="87"/>
      <c r="D369" s="9">
        <v>165250</v>
      </c>
      <c r="E369" s="9">
        <v>99250</v>
      </c>
      <c r="F369" s="28">
        <v>92720</v>
      </c>
      <c r="G369" s="11">
        <v>47</v>
      </c>
      <c r="H369" s="5">
        <v>90</v>
      </c>
      <c r="I369" s="68">
        <v>8</v>
      </c>
      <c r="J369" s="68">
        <v>8</v>
      </c>
      <c r="K369" s="104">
        <v>0</v>
      </c>
      <c r="L369" s="121"/>
      <c r="M369" s="68">
        <v>0</v>
      </c>
    </row>
    <row r="370" spans="1:13" x14ac:dyDescent="0.25">
      <c r="A370" s="89" t="s">
        <v>19</v>
      </c>
      <c r="B370" s="90"/>
      <c r="C370" s="90"/>
      <c r="D370" s="44">
        <v>0</v>
      </c>
      <c r="E370" s="44">
        <v>0</v>
      </c>
      <c r="F370" s="48">
        <v>0</v>
      </c>
      <c r="G370" s="67" t="s">
        <v>14</v>
      </c>
      <c r="H370" s="12" t="s">
        <v>14</v>
      </c>
      <c r="I370" s="67" t="s">
        <v>14</v>
      </c>
      <c r="J370" s="67" t="s">
        <v>14</v>
      </c>
      <c r="K370" s="103" t="s">
        <v>14</v>
      </c>
      <c r="L370" s="122"/>
      <c r="M370" s="123" t="s">
        <v>14</v>
      </c>
    </row>
    <row r="371" spans="1:13" x14ac:dyDescent="0.25">
      <c r="A371" s="80" t="s">
        <v>20</v>
      </c>
      <c r="B371" s="81"/>
      <c r="C371" s="81"/>
      <c r="D371" s="20">
        <f>D367+D368+D369</f>
        <v>495900</v>
      </c>
      <c r="E371" s="20">
        <f>E367+E368+E369</f>
        <v>287500</v>
      </c>
      <c r="F371" s="20">
        <f>F367+F368+F369</f>
        <v>92720</v>
      </c>
      <c r="G371" s="67" t="s">
        <v>14</v>
      </c>
      <c r="H371" s="67" t="s">
        <v>14</v>
      </c>
      <c r="I371" s="67" t="s">
        <v>14</v>
      </c>
      <c r="J371" s="67" t="s">
        <v>14</v>
      </c>
      <c r="K371" s="103" t="s">
        <v>14</v>
      </c>
      <c r="L371" s="122"/>
      <c r="M371" s="123" t="s">
        <v>14</v>
      </c>
    </row>
    <row r="372" spans="1:13" x14ac:dyDescent="0.25">
      <c r="A372" s="82" t="s">
        <v>340</v>
      </c>
      <c r="B372" s="83"/>
      <c r="C372" s="83"/>
      <c r="D372" s="21">
        <f>D370+D371</f>
        <v>495900</v>
      </c>
      <c r="E372" s="21">
        <f>E370+E371</f>
        <v>287500</v>
      </c>
      <c r="F372" s="21">
        <f>F370+F371</f>
        <v>92720</v>
      </c>
      <c r="G372" s="67" t="s">
        <v>14</v>
      </c>
      <c r="H372" s="67" t="s">
        <v>14</v>
      </c>
      <c r="I372" s="67" t="s">
        <v>14</v>
      </c>
      <c r="J372" s="67" t="s">
        <v>14</v>
      </c>
      <c r="K372" s="103" t="s">
        <v>14</v>
      </c>
      <c r="L372" s="122"/>
      <c r="M372" s="123" t="s">
        <v>14</v>
      </c>
    </row>
    <row r="373" spans="1:13" ht="17.100000000000001" customHeight="1" x14ac:dyDescent="0.25">
      <c r="A373" s="91" t="s">
        <v>341</v>
      </c>
      <c r="B373" s="92"/>
      <c r="C373" s="92"/>
      <c r="D373" s="93"/>
      <c r="E373" s="93"/>
      <c r="F373" s="93"/>
      <c r="G373" s="92"/>
      <c r="H373" s="92"/>
      <c r="I373" s="92"/>
      <c r="J373" s="92"/>
      <c r="K373" s="92"/>
      <c r="L373" s="92"/>
      <c r="M373" s="94"/>
    </row>
    <row r="374" spans="1:13" x14ac:dyDescent="0.25">
      <c r="A374" s="4" t="s">
        <v>342</v>
      </c>
      <c r="B374" s="86" t="s">
        <v>343</v>
      </c>
      <c r="C374" s="87"/>
      <c r="D374" s="9">
        <v>610800</v>
      </c>
      <c r="E374" s="9">
        <v>528000</v>
      </c>
      <c r="F374" s="28">
        <v>528000</v>
      </c>
      <c r="G374" s="11">
        <v>48.5</v>
      </c>
      <c r="H374" s="5">
        <v>100</v>
      </c>
      <c r="I374" s="68">
        <v>8</v>
      </c>
      <c r="J374" s="68">
        <v>8</v>
      </c>
      <c r="K374" s="104">
        <v>0</v>
      </c>
      <c r="L374" s="121"/>
      <c r="M374" s="68">
        <v>0</v>
      </c>
    </row>
    <row r="375" spans="1:13" x14ac:dyDescent="0.25">
      <c r="A375" s="89" t="s">
        <v>19</v>
      </c>
      <c r="B375" s="90"/>
      <c r="C375" s="90"/>
      <c r="D375" s="44">
        <v>0</v>
      </c>
      <c r="E375" s="44">
        <v>0</v>
      </c>
      <c r="F375" s="48">
        <v>0</v>
      </c>
      <c r="G375" s="67" t="s">
        <v>14</v>
      </c>
      <c r="H375" s="12" t="s">
        <v>14</v>
      </c>
      <c r="I375" s="67" t="s">
        <v>14</v>
      </c>
      <c r="J375" s="67" t="s">
        <v>14</v>
      </c>
      <c r="K375" s="103" t="s">
        <v>14</v>
      </c>
      <c r="L375" s="122"/>
      <c r="M375" s="123" t="s">
        <v>14</v>
      </c>
    </row>
    <row r="376" spans="1:13" x14ac:dyDescent="0.25">
      <c r="A376" s="80" t="s">
        <v>20</v>
      </c>
      <c r="B376" s="81"/>
      <c r="C376" s="81"/>
      <c r="D376" s="20">
        <f>D374</f>
        <v>610800</v>
      </c>
      <c r="E376" s="20">
        <f>E374</f>
        <v>528000</v>
      </c>
      <c r="F376" s="20">
        <f>F374</f>
        <v>528000</v>
      </c>
      <c r="G376" s="67" t="s">
        <v>14</v>
      </c>
      <c r="H376" s="67" t="s">
        <v>14</v>
      </c>
      <c r="I376" s="67" t="s">
        <v>14</v>
      </c>
      <c r="J376" s="67" t="s">
        <v>14</v>
      </c>
      <c r="K376" s="103" t="s">
        <v>14</v>
      </c>
      <c r="L376" s="122"/>
      <c r="M376" s="123" t="s">
        <v>14</v>
      </c>
    </row>
    <row r="377" spans="1:13" x14ac:dyDescent="0.25">
      <c r="A377" s="82" t="s">
        <v>344</v>
      </c>
      <c r="B377" s="83"/>
      <c r="C377" s="83"/>
      <c r="D377" s="21">
        <f>D375+D376</f>
        <v>610800</v>
      </c>
      <c r="E377" s="21">
        <f>E375+E376</f>
        <v>528000</v>
      </c>
      <c r="F377" s="21">
        <f>F375+F376</f>
        <v>528000</v>
      </c>
      <c r="G377" s="67" t="s">
        <v>14</v>
      </c>
      <c r="H377" s="67" t="s">
        <v>14</v>
      </c>
      <c r="I377" s="67" t="s">
        <v>14</v>
      </c>
      <c r="J377" s="67" t="s">
        <v>14</v>
      </c>
      <c r="K377" s="103" t="s">
        <v>14</v>
      </c>
      <c r="L377" s="122"/>
      <c r="M377" s="123" t="s">
        <v>14</v>
      </c>
    </row>
    <row r="378" spans="1:13" x14ac:dyDescent="0.25">
      <c r="A378" s="84" t="s">
        <v>508</v>
      </c>
      <c r="B378" s="85"/>
      <c r="C378" s="85"/>
      <c r="D378" s="13">
        <f t="shared" ref="D378:F380" si="11">D323+D328+D336+D342+D348+D353+D358+D363+D370+D375</f>
        <v>95000</v>
      </c>
      <c r="E378" s="13">
        <f t="shared" si="11"/>
        <v>85500</v>
      </c>
      <c r="F378" s="22">
        <f t="shared" si="11"/>
        <v>85500</v>
      </c>
      <c r="G378" s="67" t="s">
        <v>14</v>
      </c>
      <c r="H378" s="67" t="s">
        <v>14</v>
      </c>
      <c r="I378" s="67" t="s">
        <v>14</v>
      </c>
      <c r="J378" s="67" t="s">
        <v>14</v>
      </c>
      <c r="K378" s="103" t="s">
        <v>14</v>
      </c>
      <c r="L378" s="122"/>
      <c r="M378" s="123" t="s">
        <v>14</v>
      </c>
    </row>
    <row r="379" spans="1:13" x14ac:dyDescent="0.25">
      <c r="A379" s="74" t="s">
        <v>509</v>
      </c>
      <c r="B379" s="75"/>
      <c r="C379" s="75"/>
      <c r="D379" s="43">
        <f t="shared" si="11"/>
        <v>7260380</v>
      </c>
      <c r="E379" s="43">
        <f t="shared" si="11"/>
        <v>5173150</v>
      </c>
      <c r="F379" s="52">
        <f t="shared" si="11"/>
        <v>4237470</v>
      </c>
      <c r="G379" s="67" t="s">
        <v>14</v>
      </c>
      <c r="H379" s="67" t="s">
        <v>14</v>
      </c>
      <c r="I379" s="67" t="s">
        <v>14</v>
      </c>
      <c r="J379" s="67" t="s">
        <v>14</v>
      </c>
      <c r="K379" s="103" t="s">
        <v>14</v>
      </c>
      <c r="L379" s="122"/>
      <c r="M379" s="123" t="s">
        <v>14</v>
      </c>
    </row>
    <row r="380" spans="1:13" x14ac:dyDescent="0.25">
      <c r="A380" s="96" t="s">
        <v>345</v>
      </c>
      <c r="B380" s="97"/>
      <c r="C380" s="97"/>
      <c r="D380" s="17">
        <f t="shared" si="11"/>
        <v>7355380</v>
      </c>
      <c r="E380" s="17">
        <f t="shared" si="11"/>
        <v>5258650</v>
      </c>
      <c r="F380" s="23">
        <f t="shared" si="11"/>
        <v>4322970</v>
      </c>
      <c r="G380" s="67" t="s">
        <v>14</v>
      </c>
      <c r="H380" s="67" t="s">
        <v>14</v>
      </c>
      <c r="I380" s="67" t="s">
        <v>14</v>
      </c>
      <c r="J380" s="67" t="s">
        <v>14</v>
      </c>
      <c r="K380" s="103" t="s">
        <v>14</v>
      </c>
      <c r="L380" s="122"/>
      <c r="M380" s="123" t="s">
        <v>14</v>
      </c>
    </row>
    <row r="381" spans="1:13" ht="18.600000000000001" customHeight="1" x14ac:dyDescent="0.25">
      <c r="A381" s="95" t="s">
        <v>346</v>
      </c>
      <c r="B381" s="92"/>
      <c r="C381" s="92"/>
      <c r="D381" s="92"/>
      <c r="E381" s="92"/>
      <c r="F381" s="93"/>
      <c r="G381" s="92"/>
      <c r="H381" s="92"/>
      <c r="I381" s="92"/>
      <c r="J381" s="92"/>
      <c r="K381" s="92"/>
      <c r="L381" s="92"/>
      <c r="M381" s="94"/>
    </row>
    <row r="382" spans="1:13" ht="17.100000000000001" customHeight="1" x14ac:dyDescent="0.25">
      <c r="A382" s="91" t="s">
        <v>347</v>
      </c>
      <c r="B382" s="92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4"/>
    </row>
    <row r="383" spans="1:13" x14ac:dyDescent="0.25">
      <c r="A383" s="4" t="s">
        <v>348</v>
      </c>
      <c r="B383" s="86" t="s">
        <v>349</v>
      </c>
      <c r="C383" s="87"/>
      <c r="D383" s="9">
        <v>90000</v>
      </c>
      <c r="E383" s="9">
        <v>76000</v>
      </c>
      <c r="F383" s="27">
        <v>76000</v>
      </c>
      <c r="G383" s="11"/>
      <c r="H383" s="5">
        <v>85</v>
      </c>
      <c r="I383" s="68">
        <v>8</v>
      </c>
      <c r="J383" s="68">
        <v>8</v>
      </c>
      <c r="K383" s="104">
        <v>0</v>
      </c>
      <c r="L383" s="121"/>
      <c r="M383" s="68">
        <v>0</v>
      </c>
    </row>
    <row r="384" spans="1:13" x14ac:dyDescent="0.25">
      <c r="A384" s="4" t="s">
        <v>350</v>
      </c>
      <c r="B384" s="86" t="s">
        <v>351</v>
      </c>
      <c r="C384" s="87"/>
      <c r="D384" s="9">
        <v>51500</v>
      </c>
      <c r="E384" s="9">
        <v>35000</v>
      </c>
      <c r="F384" s="28">
        <v>35000</v>
      </c>
      <c r="G384" s="11"/>
      <c r="H384" s="5">
        <v>80</v>
      </c>
      <c r="I384" s="68">
        <v>8</v>
      </c>
      <c r="J384" s="68">
        <v>8</v>
      </c>
      <c r="K384" s="104">
        <v>0</v>
      </c>
      <c r="L384" s="121"/>
      <c r="M384" s="68">
        <v>0</v>
      </c>
    </row>
    <row r="385" spans="1:13" x14ac:dyDescent="0.25">
      <c r="A385" s="89" t="s">
        <v>19</v>
      </c>
      <c r="B385" s="90"/>
      <c r="C385" s="90"/>
      <c r="D385" s="8">
        <v>0</v>
      </c>
      <c r="E385" s="8">
        <v>0</v>
      </c>
      <c r="F385" s="47">
        <v>0</v>
      </c>
      <c r="G385" s="67" t="s">
        <v>14</v>
      </c>
      <c r="H385" s="12" t="s">
        <v>14</v>
      </c>
      <c r="I385" s="67" t="s">
        <v>14</v>
      </c>
      <c r="J385" s="67" t="s">
        <v>14</v>
      </c>
      <c r="K385" s="103" t="s">
        <v>14</v>
      </c>
      <c r="L385" s="122"/>
      <c r="M385" s="123" t="s">
        <v>14</v>
      </c>
    </row>
    <row r="386" spans="1:13" x14ac:dyDescent="0.25">
      <c r="A386" s="80" t="s">
        <v>20</v>
      </c>
      <c r="B386" s="81"/>
      <c r="C386" s="81"/>
      <c r="D386" s="1">
        <f>D383+D384</f>
        <v>141500</v>
      </c>
      <c r="E386" s="1">
        <f>E383+E384</f>
        <v>111000</v>
      </c>
      <c r="F386" s="20">
        <f>F383+F384</f>
        <v>111000</v>
      </c>
      <c r="G386" s="67" t="s">
        <v>14</v>
      </c>
      <c r="H386" s="67" t="s">
        <v>14</v>
      </c>
      <c r="I386" s="67" t="s">
        <v>14</v>
      </c>
      <c r="J386" s="67" t="s">
        <v>14</v>
      </c>
      <c r="K386" s="103" t="s">
        <v>14</v>
      </c>
      <c r="L386" s="122"/>
      <c r="M386" s="123" t="s">
        <v>14</v>
      </c>
    </row>
    <row r="387" spans="1:13" x14ac:dyDescent="0.25">
      <c r="A387" s="82" t="s">
        <v>352</v>
      </c>
      <c r="B387" s="83"/>
      <c r="C387" s="83"/>
      <c r="D387" s="16">
        <f>D385+D386</f>
        <v>141500</v>
      </c>
      <c r="E387" s="16">
        <f>E385+E386</f>
        <v>111000</v>
      </c>
      <c r="F387" s="21">
        <f>F385+F386</f>
        <v>111000</v>
      </c>
      <c r="G387" s="67" t="s">
        <v>14</v>
      </c>
      <c r="H387" s="67" t="s">
        <v>14</v>
      </c>
      <c r="I387" s="67" t="s">
        <v>14</v>
      </c>
      <c r="J387" s="67" t="s">
        <v>14</v>
      </c>
      <c r="K387" s="103" t="s">
        <v>14</v>
      </c>
      <c r="L387" s="122"/>
      <c r="M387" s="123" t="s">
        <v>14</v>
      </c>
    </row>
    <row r="388" spans="1:13" ht="17.100000000000001" customHeight="1" x14ac:dyDescent="0.25">
      <c r="A388" s="91" t="s">
        <v>353</v>
      </c>
      <c r="B388" s="92"/>
      <c r="C388" s="92"/>
      <c r="D388" s="92"/>
      <c r="E388" s="92"/>
      <c r="F388" s="93"/>
      <c r="G388" s="92"/>
      <c r="H388" s="92"/>
      <c r="I388" s="92"/>
      <c r="J388" s="92"/>
      <c r="K388" s="92"/>
      <c r="L388" s="92"/>
      <c r="M388" s="94"/>
    </row>
    <row r="389" spans="1:13" x14ac:dyDescent="0.25">
      <c r="A389" s="4" t="s">
        <v>354</v>
      </c>
      <c r="B389" s="86" t="s">
        <v>355</v>
      </c>
      <c r="C389" s="87"/>
      <c r="D389" s="9">
        <v>218000</v>
      </c>
      <c r="E389" s="9">
        <v>97000</v>
      </c>
      <c r="F389" s="28">
        <v>97000</v>
      </c>
      <c r="G389" s="11">
        <v>35.5</v>
      </c>
      <c r="H389" s="5">
        <v>90</v>
      </c>
      <c r="I389" s="68">
        <v>8</v>
      </c>
      <c r="J389" s="68">
        <v>8</v>
      </c>
      <c r="K389" s="104">
        <v>0</v>
      </c>
      <c r="L389" s="121"/>
      <c r="M389" s="68">
        <v>0</v>
      </c>
    </row>
    <row r="390" spans="1:13" x14ac:dyDescent="0.25">
      <c r="A390" s="89" t="s">
        <v>19</v>
      </c>
      <c r="B390" s="90"/>
      <c r="C390" s="90"/>
      <c r="D390" s="8">
        <v>0</v>
      </c>
      <c r="E390" s="8">
        <v>0</v>
      </c>
      <c r="F390" s="47">
        <v>0</v>
      </c>
      <c r="G390" s="67" t="s">
        <v>14</v>
      </c>
      <c r="H390" s="12" t="s">
        <v>14</v>
      </c>
      <c r="I390" s="67" t="s">
        <v>14</v>
      </c>
      <c r="J390" s="67" t="s">
        <v>14</v>
      </c>
      <c r="K390" s="103" t="s">
        <v>14</v>
      </c>
      <c r="L390" s="122"/>
      <c r="M390" s="123" t="s">
        <v>14</v>
      </c>
    </row>
    <row r="391" spans="1:13" x14ac:dyDescent="0.25">
      <c r="A391" s="80" t="s">
        <v>20</v>
      </c>
      <c r="B391" s="81"/>
      <c r="C391" s="81"/>
      <c r="D391" s="1">
        <f>D389</f>
        <v>218000</v>
      </c>
      <c r="E391" s="1">
        <f>E389</f>
        <v>97000</v>
      </c>
      <c r="F391" s="20">
        <f>F389</f>
        <v>97000</v>
      </c>
      <c r="G391" s="67" t="s">
        <v>14</v>
      </c>
      <c r="H391" s="67" t="s">
        <v>14</v>
      </c>
      <c r="I391" s="67" t="s">
        <v>14</v>
      </c>
      <c r="J391" s="67" t="s">
        <v>14</v>
      </c>
      <c r="K391" s="103" t="s">
        <v>14</v>
      </c>
      <c r="L391" s="122"/>
      <c r="M391" s="123" t="s">
        <v>14</v>
      </c>
    </row>
    <row r="392" spans="1:13" x14ac:dyDescent="0.25">
      <c r="A392" s="82" t="s">
        <v>356</v>
      </c>
      <c r="B392" s="83"/>
      <c r="C392" s="83"/>
      <c r="D392" s="16">
        <f>D390+D391</f>
        <v>218000</v>
      </c>
      <c r="E392" s="16">
        <f>E390+E391</f>
        <v>97000</v>
      </c>
      <c r="F392" s="21">
        <f>F390+F391</f>
        <v>97000</v>
      </c>
      <c r="G392" s="67" t="s">
        <v>14</v>
      </c>
      <c r="H392" s="67" t="s">
        <v>14</v>
      </c>
      <c r="I392" s="67" t="s">
        <v>14</v>
      </c>
      <c r="J392" s="67" t="s">
        <v>14</v>
      </c>
      <c r="K392" s="103" t="s">
        <v>14</v>
      </c>
      <c r="L392" s="122"/>
      <c r="M392" s="123" t="s">
        <v>14</v>
      </c>
    </row>
    <row r="393" spans="1:13" ht="17.100000000000001" customHeight="1" x14ac:dyDescent="0.25">
      <c r="A393" s="91" t="s">
        <v>357</v>
      </c>
      <c r="B393" s="92"/>
      <c r="C393" s="92"/>
      <c r="D393" s="92"/>
      <c r="E393" s="92"/>
      <c r="F393" s="93"/>
      <c r="G393" s="92"/>
      <c r="H393" s="92"/>
      <c r="I393" s="92"/>
      <c r="J393" s="92"/>
      <c r="K393" s="92"/>
      <c r="L393" s="92"/>
      <c r="M393" s="94"/>
    </row>
    <row r="394" spans="1:13" x14ac:dyDescent="0.25">
      <c r="A394" s="4" t="s">
        <v>358</v>
      </c>
      <c r="B394" s="86" t="s">
        <v>359</v>
      </c>
      <c r="C394" s="87"/>
      <c r="D394" s="9">
        <v>607800</v>
      </c>
      <c r="E394" s="9">
        <v>504000</v>
      </c>
      <c r="F394" s="28">
        <v>504000</v>
      </c>
      <c r="G394" s="11">
        <v>36.5</v>
      </c>
      <c r="H394" s="5">
        <v>95</v>
      </c>
      <c r="I394" s="68">
        <v>8</v>
      </c>
      <c r="J394" s="68">
        <v>8</v>
      </c>
      <c r="K394" s="104">
        <v>0</v>
      </c>
      <c r="L394" s="121"/>
      <c r="M394" s="68">
        <v>0</v>
      </c>
    </row>
    <row r="395" spans="1:13" x14ac:dyDescent="0.25">
      <c r="A395" s="89" t="s">
        <v>19</v>
      </c>
      <c r="B395" s="90"/>
      <c r="C395" s="90"/>
      <c r="D395" s="44">
        <v>0</v>
      </c>
      <c r="E395" s="44">
        <v>0</v>
      </c>
      <c r="F395" s="48">
        <v>0</v>
      </c>
      <c r="G395" s="67" t="s">
        <v>14</v>
      </c>
      <c r="H395" s="12" t="s">
        <v>14</v>
      </c>
      <c r="I395" s="67" t="s">
        <v>14</v>
      </c>
      <c r="J395" s="67" t="s">
        <v>14</v>
      </c>
      <c r="K395" s="103" t="s">
        <v>14</v>
      </c>
      <c r="L395" s="122"/>
      <c r="M395" s="123" t="s">
        <v>14</v>
      </c>
    </row>
    <row r="396" spans="1:13" x14ac:dyDescent="0.25">
      <c r="A396" s="80" t="s">
        <v>20</v>
      </c>
      <c r="B396" s="81"/>
      <c r="C396" s="81"/>
      <c r="D396" s="20">
        <f>D394</f>
        <v>607800</v>
      </c>
      <c r="E396" s="20">
        <f>E394</f>
        <v>504000</v>
      </c>
      <c r="F396" s="20">
        <f>F394</f>
        <v>504000</v>
      </c>
      <c r="G396" s="67" t="s">
        <v>14</v>
      </c>
      <c r="H396" s="67" t="s">
        <v>14</v>
      </c>
      <c r="I396" s="67" t="s">
        <v>14</v>
      </c>
      <c r="J396" s="67" t="s">
        <v>14</v>
      </c>
      <c r="K396" s="103" t="s">
        <v>14</v>
      </c>
      <c r="L396" s="122"/>
      <c r="M396" s="123" t="s">
        <v>14</v>
      </c>
    </row>
    <row r="397" spans="1:13" x14ac:dyDescent="0.25">
      <c r="A397" s="82" t="s">
        <v>360</v>
      </c>
      <c r="B397" s="83"/>
      <c r="C397" s="83"/>
      <c r="D397" s="21">
        <f>D395+D396</f>
        <v>607800</v>
      </c>
      <c r="E397" s="21">
        <f>E395+E396</f>
        <v>504000</v>
      </c>
      <c r="F397" s="21">
        <f>F395+F396</f>
        <v>504000</v>
      </c>
      <c r="G397" s="67" t="s">
        <v>14</v>
      </c>
      <c r="H397" s="67" t="s">
        <v>14</v>
      </c>
      <c r="I397" s="67" t="s">
        <v>14</v>
      </c>
      <c r="J397" s="67" t="s">
        <v>14</v>
      </c>
      <c r="K397" s="103" t="s">
        <v>14</v>
      </c>
      <c r="L397" s="122"/>
      <c r="M397" s="123" t="s">
        <v>14</v>
      </c>
    </row>
    <row r="398" spans="1:13" ht="17.100000000000001" customHeight="1" x14ac:dyDescent="0.25">
      <c r="A398" s="91" t="s">
        <v>361</v>
      </c>
      <c r="B398" s="92"/>
      <c r="C398" s="92"/>
      <c r="D398" s="93"/>
      <c r="E398" s="93"/>
      <c r="F398" s="93"/>
      <c r="G398" s="92"/>
      <c r="H398" s="92"/>
      <c r="I398" s="92"/>
      <c r="J398" s="92"/>
      <c r="K398" s="92"/>
      <c r="L398" s="92"/>
      <c r="M398" s="94"/>
    </row>
    <row r="399" spans="1:13" x14ac:dyDescent="0.25">
      <c r="A399" s="4" t="s">
        <v>362</v>
      </c>
      <c r="B399" s="86" t="s">
        <v>363</v>
      </c>
      <c r="C399" s="87"/>
      <c r="D399" s="9">
        <v>1310000</v>
      </c>
      <c r="E399" s="9">
        <v>930000</v>
      </c>
      <c r="F399" s="28">
        <v>930000</v>
      </c>
      <c r="G399" s="11">
        <v>48.8</v>
      </c>
      <c r="H399" s="5">
        <v>115</v>
      </c>
      <c r="I399" s="68">
        <v>8</v>
      </c>
      <c r="J399" s="68">
        <v>8</v>
      </c>
      <c r="K399" s="104">
        <v>0</v>
      </c>
      <c r="L399" s="121"/>
      <c r="M399" s="68">
        <v>0</v>
      </c>
    </row>
    <row r="400" spans="1:13" x14ac:dyDescent="0.25">
      <c r="A400" s="89" t="s">
        <v>19</v>
      </c>
      <c r="B400" s="90"/>
      <c r="C400" s="90"/>
      <c r="D400" s="8">
        <v>0</v>
      </c>
      <c r="E400" s="8">
        <v>0</v>
      </c>
      <c r="F400" s="47">
        <v>0</v>
      </c>
      <c r="G400" s="67" t="s">
        <v>14</v>
      </c>
      <c r="H400" s="12" t="s">
        <v>14</v>
      </c>
      <c r="I400" s="67" t="s">
        <v>14</v>
      </c>
      <c r="J400" s="67" t="s">
        <v>14</v>
      </c>
      <c r="K400" s="103" t="s">
        <v>14</v>
      </c>
      <c r="L400" s="122"/>
      <c r="M400" s="123" t="s">
        <v>14</v>
      </c>
    </row>
    <row r="401" spans="1:13" x14ac:dyDescent="0.25">
      <c r="A401" s="80" t="s">
        <v>20</v>
      </c>
      <c r="B401" s="81"/>
      <c r="C401" s="81"/>
      <c r="D401" s="1">
        <f>D399</f>
        <v>1310000</v>
      </c>
      <c r="E401" s="1">
        <f>E399</f>
        <v>930000</v>
      </c>
      <c r="F401" s="20">
        <f>F399</f>
        <v>930000</v>
      </c>
      <c r="G401" s="67" t="s">
        <v>14</v>
      </c>
      <c r="H401" s="67" t="s">
        <v>14</v>
      </c>
      <c r="I401" s="67" t="s">
        <v>14</v>
      </c>
      <c r="J401" s="67" t="s">
        <v>14</v>
      </c>
      <c r="K401" s="103" t="s">
        <v>14</v>
      </c>
      <c r="L401" s="122"/>
      <c r="M401" s="123" t="s">
        <v>14</v>
      </c>
    </row>
    <row r="402" spans="1:13" x14ac:dyDescent="0.25">
      <c r="A402" s="82" t="s">
        <v>364</v>
      </c>
      <c r="B402" s="83"/>
      <c r="C402" s="83"/>
      <c r="D402" s="16">
        <f>D400+D401</f>
        <v>1310000</v>
      </c>
      <c r="E402" s="16">
        <f>E400+E401</f>
        <v>930000</v>
      </c>
      <c r="F402" s="21">
        <f>F400+F401</f>
        <v>930000</v>
      </c>
      <c r="G402" s="67" t="s">
        <v>14</v>
      </c>
      <c r="H402" s="67" t="s">
        <v>14</v>
      </c>
      <c r="I402" s="67" t="s">
        <v>14</v>
      </c>
      <c r="J402" s="67" t="s">
        <v>14</v>
      </c>
      <c r="K402" s="103" t="s">
        <v>14</v>
      </c>
      <c r="L402" s="122"/>
      <c r="M402" s="123" t="s">
        <v>14</v>
      </c>
    </row>
    <row r="403" spans="1:13" ht="17.100000000000001" customHeight="1" x14ac:dyDescent="0.25">
      <c r="A403" s="91" t="s">
        <v>365</v>
      </c>
      <c r="B403" s="92"/>
      <c r="C403" s="92"/>
      <c r="D403" s="92"/>
      <c r="E403" s="92"/>
      <c r="F403" s="93"/>
      <c r="G403" s="92"/>
      <c r="H403" s="92"/>
      <c r="I403" s="92"/>
      <c r="J403" s="92"/>
      <c r="K403" s="92"/>
      <c r="L403" s="92"/>
      <c r="M403" s="94"/>
    </row>
    <row r="404" spans="1:13" x14ac:dyDescent="0.25">
      <c r="A404" s="4" t="s">
        <v>366</v>
      </c>
      <c r="B404" s="86" t="s">
        <v>367</v>
      </c>
      <c r="C404" s="87"/>
      <c r="D404" s="9">
        <v>286200</v>
      </c>
      <c r="E404" s="9">
        <v>172200</v>
      </c>
      <c r="F404" s="28">
        <v>172200</v>
      </c>
      <c r="G404" s="11">
        <v>41.4</v>
      </c>
      <c r="H404" s="5">
        <v>105</v>
      </c>
      <c r="I404" s="68">
        <v>8</v>
      </c>
      <c r="J404" s="68">
        <v>8</v>
      </c>
      <c r="K404" s="104">
        <v>0</v>
      </c>
      <c r="L404" s="121"/>
      <c r="M404" s="68">
        <v>0</v>
      </c>
    </row>
    <row r="405" spans="1:13" x14ac:dyDescent="0.25">
      <c r="A405" s="89" t="s">
        <v>19</v>
      </c>
      <c r="B405" s="90"/>
      <c r="C405" s="90"/>
      <c r="D405" s="44">
        <v>0</v>
      </c>
      <c r="E405" s="44">
        <v>0</v>
      </c>
      <c r="F405" s="48">
        <v>0</v>
      </c>
      <c r="G405" s="67" t="s">
        <v>14</v>
      </c>
      <c r="H405" s="12" t="s">
        <v>14</v>
      </c>
      <c r="I405" s="67" t="s">
        <v>14</v>
      </c>
      <c r="J405" s="67" t="s">
        <v>14</v>
      </c>
      <c r="K405" s="103" t="s">
        <v>14</v>
      </c>
      <c r="L405" s="122"/>
      <c r="M405" s="123" t="s">
        <v>14</v>
      </c>
    </row>
    <row r="406" spans="1:13" x14ac:dyDescent="0.25">
      <c r="A406" s="80" t="s">
        <v>20</v>
      </c>
      <c r="B406" s="81"/>
      <c r="C406" s="81"/>
      <c r="D406" s="20">
        <f>D404</f>
        <v>286200</v>
      </c>
      <c r="E406" s="20">
        <f>E404</f>
        <v>172200</v>
      </c>
      <c r="F406" s="20">
        <f>F404</f>
        <v>172200</v>
      </c>
      <c r="G406" s="67" t="s">
        <v>14</v>
      </c>
      <c r="H406" s="67" t="s">
        <v>14</v>
      </c>
      <c r="I406" s="67" t="s">
        <v>14</v>
      </c>
      <c r="J406" s="67" t="s">
        <v>14</v>
      </c>
      <c r="K406" s="103" t="s">
        <v>14</v>
      </c>
      <c r="L406" s="122"/>
      <c r="M406" s="123" t="s">
        <v>14</v>
      </c>
    </row>
    <row r="407" spans="1:13" x14ac:dyDescent="0.25">
      <c r="A407" s="82" t="s">
        <v>368</v>
      </c>
      <c r="B407" s="83"/>
      <c r="C407" s="83"/>
      <c r="D407" s="21">
        <f>D405+D406</f>
        <v>286200</v>
      </c>
      <c r="E407" s="21">
        <f>E405+E406</f>
        <v>172200</v>
      </c>
      <c r="F407" s="21">
        <f>F405+F406</f>
        <v>172200</v>
      </c>
      <c r="G407" s="67" t="s">
        <v>14</v>
      </c>
      <c r="H407" s="67" t="s">
        <v>14</v>
      </c>
      <c r="I407" s="67" t="s">
        <v>14</v>
      </c>
      <c r="J407" s="67" t="s">
        <v>14</v>
      </c>
      <c r="K407" s="103" t="s">
        <v>14</v>
      </c>
      <c r="L407" s="122"/>
      <c r="M407" s="123" t="s">
        <v>14</v>
      </c>
    </row>
    <row r="408" spans="1:13" ht="17.100000000000001" customHeight="1" x14ac:dyDescent="0.25">
      <c r="A408" s="91" t="s">
        <v>369</v>
      </c>
      <c r="B408" s="92"/>
      <c r="C408" s="92"/>
      <c r="D408" s="93"/>
      <c r="E408" s="93"/>
      <c r="F408" s="93"/>
      <c r="G408" s="92"/>
      <c r="H408" s="92"/>
      <c r="I408" s="92"/>
      <c r="J408" s="92"/>
      <c r="K408" s="92"/>
      <c r="L408" s="92"/>
      <c r="M408" s="94"/>
    </row>
    <row r="409" spans="1:13" x14ac:dyDescent="0.25">
      <c r="A409" s="4" t="s">
        <v>370</v>
      </c>
      <c r="B409" s="86" t="s">
        <v>371</v>
      </c>
      <c r="C409" s="87"/>
      <c r="D409" s="9">
        <v>100000</v>
      </c>
      <c r="E409" s="9">
        <v>69000</v>
      </c>
      <c r="F409" s="27">
        <v>69000</v>
      </c>
      <c r="G409" s="11">
        <v>47.9</v>
      </c>
      <c r="H409" s="5">
        <v>90</v>
      </c>
      <c r="I409" s="68">
        <v>8</v>
      </c>
      <c r="J409" s="68">
        <v>8</v>
      </c>
      <c r="K409" s="104">
        <v>0</v>
      </c>
      <c r="L409" s="121"/>
      <c r="M409" s="68">
        <v>0</v>
      </c>
    </row>
    <row r="410" spans="1:13" x14ac:dyDescent="0.25">
      <c r="A410" s="4" t="s">
        <v>372</v>
      </c>
      <c r="B410" s="86" t="s">
        <v>373</v>
      </c>
      <c r="C410" s="87"/>
      <c r="D410" s="9">
        <v>85990</v>
      </c>
      <c r="E410" s="9">
        <v>50600</v>
      </c>
      <c r="F410" s="28">
        <v>50600</v>
      </c>
      <c r="G410" s="11">
        <v>51</v>
      </c>
      <c r="H410" s="5">
        <v>95</v>
      </c>
      <c r="I410" s="68">
        <v>8</v>
      </c>
      <c r="J410" s="68">
        <v>8</v>
      </c>
      <c r="K410" s="104">
        <v>0</v>
      </c>
      <c r="L410" s="121"/>
      <c r="M410" s="68">
        <v>0</v>
      </c>
    </row>
    <row r="411" spans="1:13" x14ac:dyDescent="0.25">
      <c r="A411" s="89" t="s">
        <v>19</v>
      </c>
      <c r="B411" s="90"/>
      <c r="C411" s="90"/>
      <c r="D411" s="44">
        <v>0</v>
      </c>
      <c r="E411" s="44">
        <v>0</v>
      </c>
      <c r="F411" s="48">
        <v>0</v>
      </c>
      <c r="G411" s="67" t="s">
        <v>14</v>
      </c>
      <c r="H411" s="12" t="s">
        <v>14</v>
      </c>
      <c r="I411" s="67" t="s">
        <v>14</v>
      </c>
      <c r="J411" s="67" t="s">
        <v>14</v>
      </c>
      <c r="K411" s="103" t="s">
        <v>14</v>
      </c>
      <c r="L411" s="122"/>
      <c r="M411" s="123" t="s">
        <v>14</v>
      </c>
    </row>
    <row r="412" spans="1:13" x14ac:dyDescent="0.25">
      <c r="A412" s="80" t="s">
        <v>20</v>
      </c>
      <c r="B412" s="81"/>
      <c r="C412" s="81"/>
      <c r="D412" s="20">
        <f>D409+D410</f>
        <v>185990</v>
      </c>
      <c r="E412" s="20">
        <f>E409+E410</f>
        <v>119600</v>
      </c>
      <c r="F412" s="20">
        <f>F409+F410</f>
        <v>119600</v>
      </c>
      <c r="G412" s="67" t="s">
        <v>14</v>
      </c>
      <c r="H412" s="67" t="s">
        <v>14</v>
      </c>
      <c r="I412" s="67" t="s">
        <v>14</v>
      </c>
      <c r="J412" s="67" t="s">
        <v>14</v>
      </c>
      <c r="K412" s="103" t="s">
        <v>14</v>
      </c>
      <c r="L412" s="122"/>
      <c r="M412" s="123" t="s">
        <v>14</v>
      </c>
    </row>
    <row r="413" spans="1:13" x14ac:dyDescent="0.25">
      <c r="A413" s="82" t="s">
        <v>374</v>
      </c>
      <c r="B413" s="83"/>
      <c r="C413" s="83"/>
      <c r="D413" s="21">
        <f>D411+D412</f>
        <v>185990</v>
      </c>
      <c r="E413" s="21">
        <f>E411+E412</f>
        <v>119600</v>
      </c>
      <c r="F413" s="21">
        <f>F411+F412</f>
        <v>119600</v>
      </c>
      <c r="G413" s="67" t="s">
        <v>14</v>
      </c>
      <c r="H413" s="67" t="s">
        <v>14</v>
      </c>
      <c r="I413" s="67" t="s">
        <v>14</v>
      </c>
      <c r="J413" s="67" t="s">
        <v>14</v>
      </c>
      <c r="K413" s="103" t="s">
        <v>14</v>
      </c>
      <c r="L413" s="122"/>
      <c r="M413" s="123" t="s">
        <v>14</v>
      </c>
    </row>
    <row r="414" spans="1:13" ht="17.100000000000001" customHeight="1" x14ac:dyDescent="0.25">
      <c r="A414" s="91" t="s">
        <v>375</v>
      </c>
      <c r="B414" s="92"/>
      <c r="C414" s="92"/>
      <c r="D414" s="93"/>
      <c r="E414" s="93"/>
      <c r="F414" s="93"/>
      <c r="G414" s="92"/>
      <c r="H414" s="92"/>
      <c r="I414" s="92"/>
      <c r="J414" s="92"/>
      <c r="K414" s="92"/>
      <c r="L414" s="92"/>
      <c r="M414" s="94"/>
    </row>
    <row r="415" spans="1:13" x14ac:dyDescent="0.25">
      <c r="A415" s="4" t="s">
        <v>376</v>
      </c>
      <c r="B415" s="86" t="s">
        <v>377</v>
      </c>
      <c r="C415" s="87"/>
      <c r="D415" s="9">
        <v>301684</v>
      </c>
      <c r="E415" s="9">
        <v>268800</v>
      </c>
      <c r="F415" s="28">
        <v>268800</v>
      </c>
      <c r="G415" s="11">
        <v>40</v>
      </c>
      <c r="H415" s="5">
        <v>100</v>
      </c>
      <c r="I415" s="68">
        <v>7</v>
      </c>
      <c r="J415" s="68">
        <v>7</v>
      </c>
      <c r="K415" s="104">
        <v>0</v>
      </c>
      <c r="L415" s="121"/>
      <c r="M415" s="68">
        <v>0</v>
      </c>
    </row>
    <row r="416" spans="1:13" x14ac:dyDescent="0.25">
      <c r="A416" s="89" t="s">
        <v>19</v>
      </c>
      <c r="B416" s="90"/>
      <c r="C416" s="90"/>
      <c r="D416" s="44">
        <v>0</v>
      </c>
      <c r="E416" s="44">
        <v>0</v>
      </c>
      <c r="F416" s="48">
        <v>0</v>
      </c>
      <c r="G416" s="67" t="s">
        <v>14</v>
      </c>
      <c r="H416" s="12" t="s">
        <v>14</v>
      </c>
      <c r="I416" s="67" t="s">
        <v>14</v>
      </c>
      <c r="J416" s="67" t="s">
        <v>14</v>
      </c>
      <c r="K416" s="103" t="s">
        <v>14</v>
      </c>
      <c r="L416" s="122"/>
      <c r="M416" s="123" t="s">
        <v>14</v>
      </c>
    </row>
    <row r="417" spans="1:13" x14ac:dyDescent="0.25">
      <c r="A417" s="80" t="s">
        <v>20</v>
      </c>
      <c r="B417" s="81"/>
      <c r="C417" s="81"/>
      <c r="D417" s="20">
        <f>D415</f>
        <v>301684</v>
      </c>
      <c r="E417" s="20">
        <f>E415</f>
        <v>268800</v>
      </c>
      <c r="F417" s="20">
        <f>F415</f>
        <v>268800</v>
      </c>
      <c r="G417" s="67" t="s">
        <v>14</v>
      </c>
      <c r="H417" s="67" t="s">
        <v>14</v>
      </c>
      <c r="I417" s="67" t="s">
        <v>14</v>
      </c>
      <c r="J417" s="67" t="s">
        <v>14</v>
      </c>
      <c r="K417" s="103" t="s">
        <v>14</v>
      </c>
      <c r="L417" s="122"/>
      <c r="M417" s="123" t="s">
        <v>14</v>
      </c>
    </row>
    <row r="418" spans="1:13" x14ac:dyDescent="0.25">
      <c r="A418" s="82" t="s">
        <v>378</v>
      </c>
      <c r="B418" s="83"/>
      <c r="C418" s="83"/>
      <c r="D418" s="21">
        <f>D416+D417</f>
        <v>301684</v>
      </c>
      <c r="E418" s="21">
        <f>E416+E417</f>
        <v>268800</v>
      </c>
      <c r="F418" s="21">
        <f>F416+F417</f>
        <v>268800</v>
      </c>
      <c r="G418" s="67" t="s">
        <v>14</v>
      </c>
      <c r="H418" s="67" t="s">
        <v>14</v>
      </c>
      <c r="I418" s="67" t="s">
        <v>14</v>
      </c>
      <c r="J418" s="67" t="s">
        <v>14</v>
      </c>
      <c r="K418" s="103" t="s">
        <v>14</v>
      </c>
      <c r="L418" s="122"/>
      <c r="M418" s="123" t="s">
        <v>14</v>
      </c>
    </row>
    <row r="419" spans="1:13" ht="17.100000000000001" customHeight="1" x14ac:dyDescent="0.25">
      <c r="A419" s="91" t="s">
        <v>379</v>
      </c>
      <c r="B419" s="92"/>
      <c r="C419" s="92"/>
      <c r="D419" s="93"/>
      <c r="E419" s="93"/>
      <c r="F419" s="93"/>
      <c r="G419" s="92"/>
      <c r="H419" s="92"/>
      <c r="I419" s="92"/>
      <c r="J419" s="92"/>
      <c r="K419" s="92"/>
      <c r="L419" s="92"/>
      <c r="M419" s="94"/>
    </row>
    <row r="420" spans="1:13" x14ac:dyDescent="0.25">
      <c r="A420" s="4" t="s">
        <v>380</v>
      </c>
      <c r="B420" s="86" t="s">
        <v>381</v>
      </c>
      <c r="C420" s="87"/>
      <c r="D420" s="9">
        <v>234000</v>
      </c>
      <c r="E420" s="9">
        <v>103000</v>
      </c>
      <c r="F420" s="28">
        <v>103000</v>
      </c>
      <c r="G420" s="11">
        <v>44.6</v>
      </c>
      <c r="H420" s="5">
        <v>100</v>
      </c>
      <c r="I420" s="68">
        <v>7</v>
      </c>
      <c r="J420" s="68">
        <v>7</v>
      </c>
      <c r="K420" s="104">
        <v>0</v>
      </c>
      <c r="L420" s="121"/>
      <c r="M420" s="68">
        <v>0</v>
      </c>
    </row>
    <row r="421" spans="1:13" x14ac:dyDescent="0.25">
      <c r="A421" s="89" t="s">
        <v>19</v>
      </c>
      <c r="B421" s="90"/>
      <c r="C421" s="90"/>
      <c r="D421" s="8">
        <v>0</v>
      </c>
      <c r="E421" s="8">
        <v>0</v>
      </c>
      <c r="F421" s="47">
        <v>0</v>
      </c>
      <c r="G421" s="67" t="s">
        <v>14</v>
      </c>
      <c r="H421" s="12" t="s">
        <v>14</v>
      </c>
      <c r="I421" s="67" t="s">
        <v>14</v>
      </c>
      <c r="J421" s="67" t="s">
        <v>14</v>
      </c>
      <c r="K421" s="103" t="s">
        <v>14</v>
      </c>
      <c r="L421" s="122"/>
      <c r="M421" s="123" t="s">
        <v>14</v>
      </c>
    </row>
    <row r="422" spans="1:13" x14ac:dyDescent="0.25">
      <c r="A422" s="80" t="s">
        <v>20</v>
      </c>
      <c r="B422" s="81"/>
      <c r="C422" s="81"/>
      <c r="D422" s="1">
        <f>D420</f>
        <v>234000</v>
      </c>
      <c r="E422" s="1">
        <f>E420</f>
        <v>103000</v>
      </c>
      <c r="F422" s="20">
        <f>F420</f>
        <v>103000</v>
      </c>
      <c r="G422" s="67" t="s">
        <v>14</v>
      </c>
      <c r="H422" s="67" t="s">
        <v>14</v>
      </c>
      <c r="I422" s="67" t="s">
        <v>14</v>
      </c>
      <c r="J422" s="67" t="s">
        <v>14</v>
      </c>
      <c r="K422" s="103" t="s">
        <v>14</v>
      </c>
      <c r="L422" s="122"/>
      <c r="M422" s="123" t="s">
        <v>14</v>
      </c>
    </row>
    <row r="423" spans="1:13" x14ac:dyDescent="0.25">
      <c r="A423" s="82" t="s">
        <v>382</v>
      </c>
      <c r="B423" s="83"/>
      <c r="C423" s="83"/>
      <c r="D423" s="16">
        <f>D421+D422</f>
        <v>234000</v>
      </c>
      <c r="E423" s="16">
        <f>E421+E422</f>
        <v>103000</v>
      </c>
      <c r="F423" s="21">
        <f>F421+F422</f>
        <v>103000</v>
      </c>
      <c r="G423" s="67" t="s">
        <v>14</v>
      </c>
      <c r="H423" s="67" t="s">
        <v>14</v>
      </c>
      <c r="I423" s="67" t="s">
        <v>14</v>
      </c>
      <c r="J423" s="67" t="s">
        <v>14</v>
      </c>
      <c r="K423" s="103" t="s">
        <v>14</v>
      </c>
      <c r="L423" s="122"/>
      <c r="M423" s="123" t="s">
        <v>14</v>
      </c>
    </row>
    <row r="424" spans="1:13" ht="17.100000000000001" customHeight="1" x14ac:dyDescent="0.25">
      <c r="A424" s="91" t="s">
        <v>383</v>
      </c>
      <c r="B424" s="92"/>
      <c r="C424" s="92"/>
      <c r="D424" s="92"/>
      <c r="E424" s="92"/>
      <c r="F424" s="93"/>
      <c r="G424" s="92"/>
      <c r="H424" s="92"/>
      <c r="I424" s="92"/>
      <c r="J424" s="92"/>
      <c r="K424" s="92"/>
      <c r="L424" s="92"/>
      <c r="M424" s="94"/>
    </row>
    <row r="425" spans="1:13" x14ac:dyDescent="0.25">
      <c r="A425" s="4" t="s">
        <v>384</v>
      </c>
      <c r="B425" s="86" t="s">
        <v>385</v>
      </c>
      <c r="C425" s="87"/>
      <c r="D425" s="9">
        <v>98000</v>
      </c>
      <c r="E425" s="9">
        <v>66000</v>
      </c>
      <c r="F425" s="28">
        <v>0</v>
      </c>
      <c r="G425" s="11">
        <v>20.2</v>
      </c>
      <c r="H425" s="5">
        <v>0</v>
      </c>
      <c r="I425" s="68">
        <v>7</v>
      </c>
      <c r="J425" s="68">
        <v>7</v>
      </c>
      <c r="K425" s="104">
        <v>0</v>
      </c>
      <c r="L425" s="121"/>
      <c r="M425" s="68">
        <v>0</v>
      </c>
    </row>
    <row r="426" spans="1:13" x14ac:dyDescent="0.25">
      <c r="A426" s="89" t="s">
        <v>19</v>
      </c>
      <c r="B426" s="90"/>
      <c r="C426" s="90"/>
      <c r="D426" s="44">
        <v>0</v>
      </c>
      <c r="E426" s="44">
        <v>0</v>
      </c>
      <c r="F426" s="48">
        <v>0</v>
      </c>
      <c r="G426" s="67" t="s">
        <v>14</v>
      </c>
      <c r="H426" s="12" t="s">
        <v>14</v>
      </c>
      <c r="I426" s="67" t="s">
        <v>14</v>
      </c>
      <c r="J426" s="67" t="s">
        <v>14</v>
      </c>
      <c r="K426" s="103" t="s">
        <v>14</v>
      </c>
      <c r="L426" s="122"/>
      <c r="M426" s="123" t="s">
        <v>14</v>
      </c>
    </row>
    <row r="427" spans="1:13" x14ac:dyDescent="0.25">
      <c r="A427" s="80" t="s">
        <v>20</v>
      </c>
      <c r="B427" s="81"/>
      <c r="C427" s="81"/>
      <c r="D427" s="20">
        <f>D425</f>
        <v>98000</v>
      </c>
      <c r="E427" s="20">
        <f>E425</f>
        <v>66000</v>
      </c>
      <c r="F427" s="20">
        <f>F425</f>
        <v>0</v>
      </c>
      <c r="G427" s="67" t="s">
        <v>14</v>
      </c>
      <c r="H427" s="67" t="s">
        <v>14</v>
      </c>
      <c r="I427" s="67" t="s">
        <v>14</v>
      </c>
      <c r="J427" s="67" t="s">
        <v>14</v>
      </c>
      <c r="K427" s="103" t="s">
        <v>14</v>
      </c>
      <c r="L427" s="122"/>
      <c r="M427" s="123" t="s">
        <v>14</v>
      </c>
    </row>
    <row r="428" spans="1:13" x14ac:dyDescent="0.25">
      <c r="A428" s="82" t="s">
        <v>386</v>
      </c>
      <c r="B428" s="83"/>
      <c r="C428" s="83"/>
      <c r="D428" s="21">
        <f>D426+D427</f>
        <v>98000</v>
      </c>
      <c r="E428" s="21">
        <f>E426+E427</f>
        <v>66000</v>
      </c>
      <c r="F428" s="21">
        <f>F426+F427</f>
        <v>0</v>
      </c>
      <c r="G428" s="67" t="s">
        <v>14</v>
      </c>
      <c r="H428" s="67" t="s">
        <v>14</v>
      </c>
      <c r="I428" s="67" t="s">
        <v>14</v>
      </c>
      <c r="J428" s="67" t="s">
        <v>14</v>
      </c>
      <c r="K428" s="103" t="s">
        <v>14</v>
      </c>
      <c r="L428" s="122"/>
      <c r="M428" s="123" t="s">
        <v>14</v>
      </c>
    </row>
    <row r="429" spans="1:13" ht="17.100000000000001" customHeight="1" x14ac:dyDescent="0.25">
      <c r="A429" s="91" t="s">
        <v>387</v>
      </c>
      <c r="B429" s="92"/>
      <c r="C429" s="92"/>
      <c r="D429" s="93"/>
      <c r="E429" s="93"/>
      <c r="F429" s="93"/>
      <c r="G429" s="92"/>
      <c r="H429" s="92"/>
      <c r="I429" s="92"/>
      <c r="J429" s="92"/>
      <c r="K429" s="92"/>
      <c r="L429" s="92"/>
      <c r="M429" s="94"/>
    </row>
    <row r="430" spans="1:13" x14ac:dyDescent="0.25">
      <c r="A430" s="4" t="s">
        <v>388</v>
      </c>
      <c r="B430" s="86" t="s">
        <v>389</v>
      </c>
      <c r="C430" s="87"/>
      <c r="D430" s="9">
        <v>182350</v>
      </c>
      <c r="E430" s="9">
        <v>126350</v>
      </c>
      <c r="F430" s="27">
        <v>126350</v>
      </c>
      <c r="G430" s="11">
        <v>51</v>
      </c>
      <c r="H430" s="5">
        <v>125</v>
      </c>
      <c r="I430" s="68">
        <v>7</v>
      </c>
      <c r="J430" s="68">
        <v>7</v>
      </c>
      <c r="K430" s="104">
        <v>0</v>
      </c>
      <c r="L430" s="121"/>
      <c r="M430" s="68">
        <v>0</v>
      </c>
    </row>
    <row r="431" spans="1:13" x14ac:dyDescent="0.25">
      <c r="A431" s="4" t="s">
        <v>390</v>
      </c>
      <c r="B431" s="86" t="s">
        <v>391</v>
      </c>
      <c r="C431" s="87"/>
      <c r="D431" s="9">
        <v>80900</v>
      </c>
      <c r="E431" s="9">
        <v>37200</v>
      </c>
      <c r="F431" s="28">
        <v>37200</v>
      </c>
      <c r="G431" s="11">
        <v>51</v>
      </c>
      <c r="H431" s="5">
        <v>120</v>
      </c>
      <c r="I431" s="68">
        <v>7</v>
      </c>
      <c r="J431" s="68">
        <v>7</v>
      </c>
      <c r="K431" s="104">
        <v>0</v>
      </c>
      <c r="L431" s="121"/>
      <c r="M431" s="68">
        <v>0</v>
      </c>
    </row>
    <row r="432" spans="1:13" x14ac:dyDescent="0.25">
      <c r="A432" s="89" t="s">
        <v>19</v>
      </c>
      <c r="B432" s="90"/>
      <c r="C432" s="90"/>
      <c r="D432" s="44">
        <v>0</v>
      </c>
      <c r="E432" s="44">
        <v>0</v>
      </c>
      <c r="F432" s="48">
        <v>0</v>
      </c>
      <c r="G432" s="67" t="s">
        <v>14</v>
      </c>
      <c r="H432" s="12" t="s">
        <v>14</v>
      </c>
      <c r="I432" s="67" t="s">
        <v>14</v>
      </c>
      <c r="J432" s="67" t="s">
        <v>14</v>
      </c>
      <c r="K432" s="103" t="s">
        <v>14</v>
      </c>
      <c r="L432" s="122"/>
      <c r="M432" s="123" t="s">
        <v>14</v>
      </c>
    </row>
    <row r="433" spans="1:13" x14ac:dyDescent="0.25">
      <c r="A433" s="80" t="s">
        <v>20</v>
      </c>
      <c r="B433" s="81"/>
      <c r="C433" s="81"/>
      <c r="D433" s="20">
        <f>D430+D431</f>
        <v>263250</v>
      </c>
      <c r="E433" s="20">
        <f>E430+E431</f>
        <v>163550</v>
      </c>
      <c r="F433" s="20">
        <f>F430+F431</f>
        <v>163550</v>
      </c>
      <c r="G433" s="67" t="s">
        <v>14</v>
      </c>
      <c r="H433" s="67" t="s">
        <v>14</v>
      </c>
      <c r="I433" s="67" t="s">
        <v>14</v>
      </c>
      <c r="J433" s="67" t="s">
        <v>14</v>
      </c>
      <c r="K433" s="103" t="s">
        <v>14</v>
      </c>
      <c r="L433" s="122"/>
      <c r="M433" s="123" t="s">
        <v>14</v>
      </c>
    </row>
    <row r="434" spans="1:13" x14ac:dyDescent="0.25">
      <c r="A434" s="82" t="s">
        <v>392</v>
      </c>
      <c r="B434" s="83"/>
      <c r="C434" s="83"/>
      <c r="D434" s="21">
        <f>D432+D433</f>
        <v>263250</v>
      </c>
      <c r="E434" s="21">
        <f>E432+E433</f>
        <v>163550</v>
      </c>
      <c r="F434" s="21">
        <f>F432+F433</f>
        <v>163550</v>
      </c>
      <c r="G434" s="67" t="s">
        <v>14</v>
      </c>
      <c r="H434" s="67" t="s">
        <v>14</v>
      </c>
      <c r="I434" s="67" t="s">
        <v>14</v>
      </c>
      <c r="J434" s="67" t="s">
        <v>14</v>
      </c>
      <c r="K434" s="103" t="s">
        <v>14</v>
      </c>
      <c r="L434" s="122"/>
      <c r="M434" s="123" t="s">
        <v>14</v>
      </c>
    </row>
    <row r="435" spans="1:13" ht="17.100000000000001" customHeight="1" x14ac:dyDescent="0.25">
      <c r="A435" s="91" t="s">
        <v>393</v>
      </c>
      <c r="B435" s="92"/>
      <c r="C435" s="92"/>
      <c r="D435" s="93"/>
      <c r="E435" s="93"/>
      <c r="F435" s="93"/>
      <c r="G435" s="92"/>
      <c r="H435" s="92"/>
      <c r="I435" s="92"/>
      <c r="J435" s="92"/>
      <c r="K435" s="92"/>
      <c r="L435" s="92"/>
      <c r="M435" s="94"/>
    </row>
    <row r="436" spans="1:13" x14ac:dyDescent="0.25">
      <c r="A436" s="4" t="s">
        <v>394</v>
      </c>
      <c r="B436" s="86" t="s">
        <v>395</v>
      </c>
      <c r="C436" s="87"/>
      <c r="D436" s="9">
        <v>682500</v>
      </c>
      <c r="E436" s="9">
        <v>596400</v>
      </c>
      <c r="F436" s="28">
        <v>596400</v>
      </c>
      <c r="G436" s="11">
        <v>41.1</v>
      </c>
      <c r="H436" s="5">
        <v>95</v>
      </c>
      <c r="I436" s="68">
        <v>7</v>
      </c>
      <c r="J436" s="68">
        <v>7</v>
      </c>
      <c r="K436" s="104">
        <v>0</v>
      </c>
      <c r="L436" s="121"/>
      <c r="M436" s="68">
        <v>0</v>
      </c>
    </row>
    <row r="437" spans="1:13" x14ac:dyDescent="0.25">
      <c r="A437" s="89" t="s">
        <v>19</v>
      </c>
      <c r="B437" s="90"/>
      <c r="C437" s="90"/>
      <c r="D437" s="44">
        <v>0</v>
      </c>
      <c r="E437" s="44">
        <v>0</v>
      </c>
      <c r="F437" s="48">
        <v>0</v>
      </c>
      <c r="G437" s="67" t="s">
        <v>14</v>
      </c>
      <c r="H437" s="12" t="s">
        <v>14</v>
      </c>
      <c r="I437" s="67" t="s">
        <v>14</v>
      </c>
      <c r="J437" s="67" t="s">
        <v>14</v>
      </c>
      <c r="K437" s="103" t="s">
        <v>14</v>
      </c>
      <c r="L437" s="122"/>
      <c r="M437" s="123" t="s">
        <v>14</v>
      </c>
    </row>
    <row r="438" spans="1:13" x14ac:dyDescent="0.25">
      <c r="A438" s="80" t="s">
        <v>20</v>
      </c>
      <c r="B438" s="81"/>
      <c r="C438" s="81"/>
      <c r="D438" s="20">
        <f>D436</f>
        <v>682500</v>
      </c>
      <c r="E438" s="20">
        <f>E436</f>
        <v>596400</v>
      </c>
      <c r="F438" s="20">
        <f>F436</f>
        <v>596400</v>
      </c>
      <c r="G438" s="67" t="s">
        <v>14</v>
      </c>
      <c r="H438" s="67" t="s">
        <v>14</v>
      </c>
      <c r="I438" s="67" t="s">
        <v>14</v>
      </c>
      <c r="J438" s="67" t="s">
        <v>14</v>
      </c>
      <c r="K438" s="103" t="s">
        <v>14</v>
      </c>
      <c r="L438" s="122"/>
      <c r="M438" s="123" t="s">
        <v>14</v>
      </c>
    </row>
    <row r="439" spans="1:13" x14ac:dyDescent="0.25">
      <c r="A439" s="82" t="s">
        <v>396</v>
      </c>
      <c r="B439" s="83"/>
      <c r="C439" s="83"/>
      <c r="D439" s="21">
        <f>D437+D438</f>
        <v>682500</v>
      </c>
      <c r="E439" s="21">
        <f>E437+E438</f>
        <v>596400</v>
      </c>
      <c r="F439" s="21">
        <f>F437+F438</f>
        <v>596400</v>
      </c>
      <c r="G439" s="67" t="s">
        <v>14</v>
      </c>
      <c r="H439" s="67" t="s">
        <v>14</v>
      </c>
      <c r="I439" s="67" t="s">
        <v>14</v>
      </c>
      <c r="J439" s="67" t="s">
        <v>14</v>
      </c>
      <c r="K439" s="103" t="s">
        <v>14</v>
      </c>
      <c r="L439" s="122"/>
      <c r="M439" s="123" t="s">
        <v>14</v>
      </c>
    </row>
    <row r="440" spans="1:13" ht="17.100000000000001" customHeight="1" x14ac:dyDescent="0.25">
      <c r="A440" s="91" t="s">
        <v>397</v>
      </c>
      <c r="B440" s="92"/>
      <c r="C440" s="92"/>
      <c r="D440" s="93"/>
      <c r="E440" s="93"/>
      <c r="F440" s="93"/>
      <c r="G440" s="92"/>
      <c r="H440" s="92"/>
      <c r="I440" s="92"/>
      <c r="J440" s="92"/>
      <c r="K440" s="92"/>
      <c r="L440" s="92"/>
      <c r="M440" s="94"/>
    </row>
    <row r="441" spans="1:13" x14ac:dyDescent="0.25">
      <c r="A441" s="4" t="s">
        <v>398</v>
      </c>
      <c r="B441" s="86" t="s">
        <v>399</v>
      </c>
      <c r="C441" s="87"/>
      <c r="D441" s="10">
        <v>562500</v>
      </c>
      <c r="E441" s="10">
        <v>350000</v>
      </c>
      <c r="F441" s="37">
        <v>350000</v>
      </c>
      <c r="G441" s="11">
        <v>51</v>
      </c>
      <c r="H441" s="5">
        <v>130</v>
      </c>
      <c r="I441" s="68">
        <v>7</v>
      </c>
      <c r="J441" s="68">
        <v>7</v>
      </c>
      <c r="K441" s="104">
        <v>0</v>
      </c>
      <c r="L441" s="121"/>
      <c r="M441" s="68">
        <v>0</v>
      </c>
    </row>
    <row r="442" spans="1:13" x14ac:dyDescent="0.25">
      <c r="A442" s="89" t="s">
        <v>19</v>
      </c>
      <c r="B442" s="90"/>
      <c r="C442" s="90"/>
      <c r="D442" s="44">
        <f>D441</f>
        <v>562500</v>
      </c>
      <c r="E442" s="44">
        <v>350000</v>
      </c>
      <c r="F442" s="62">
        <v>350000</v>
      </c>
      <c r="G442" s="67" t="s">
        <v>14</v>
      </c>
      <c r="H442" s="12" t="s">
        <v>14</v>
      </c>
      <c r="I442" s="67" t="s">
        <v>14</v>
      </c>
      <c r="J442" s="67" t="s">
        <v>14</v>
      </c>
      <c r="K442" s="103" t="s">
        <v>14</v>
      </c>
      <c r="L442" s="122"/>
      <c r="M442" s="123" t="s">
        <v>14</v>
      </c>
    </row>
    <row r="443" spans="1:13" x14ac:dyDescent="0.25">
      <c r="A443" s="80" t="s">
        <v>20</v>
      </c>
      <c r="B443" s="81"/>
      <c r="C443" s="81"/>
      <c r="D443" s="20">
        <v>0</v>
      </c>
      <c r="E443" s="20">
        <v>0</v>
      </c>
      <c r="F443" s="20">
        <v>0</v>
      </c>
      <c r="G443" s="67" t="s">
        <v>14</v>
      </c>
      <c r="H443" s="67" t="s">
        <v>14</v>
      </c>
      <c r="I443" s="67" t="s">
        <v>14</v>
      </c>
      <c r="J443" s="67" t="s">
        <v>14</v>
      </c>
      <c r="K443" s="103" t="s">
        <v>14</v>
      </c>
      <c r="L443" s="122"/>
      <c r="M443" s="123" t="s">
        <v>14</v>
      </c>
    </row>
    <row r="444" spans="1:13" x14ac:dyDescent="0.25">
      <c r="A444" s="82" t="s">
        <v>400</v>
      </c>
      <c r="B444" s="83"/>
      <c r="C444" s="83"/>
      <c r="D444" s="21">
        <f>D442+D443</f>
        <v>562500</v>
      </c>
      <c r="E444" s="21">
        <f>E442+E443</f>
        <v>350000</v>
      </c>
      <c r="F444" s="21">
        <f>F442+F443</f>
        <v>350000</v>
      </c>
      <c r="G444" s="67" t="s">
        <v>14</v>
      </c>
      <c r="H444" s="67" t="s">
        <v>14</v>
      </c>
      <c r="I444" s="67" t="s">
        <v>14</v>
      </c>
      <c r="J444" s="67" t="s">
        <v>14</v>
      </c>
      <c r="K444" s="103" t="s">
        <v>14</v>
      </c>
      <c r="L444" s="122"/>
      <c r="M444" s="123" t="s">
        <v>14</v>
      </c>
    </row>
    <row r="445" spans="1:13" ht="17.100000000000001" customHeight="1" x14ac:dyDescent="0.25">
      <c r="A445" s="91" t="s">
        <v>401</v>
      </c>
      <c r="B445" s="92"/>
      <c r="C445" s="92"/>
      <c r="D445" s="93"/>
      <c r="E445" s="93"/>
      <c r="F445" s="93"/>
      <c r="G445" s="92"/>
      <c r="H445" s="92"/>
      <c r="I445" s="92"/>
      <c r="J445" s="92"/>
      <c r="K445" s="92"/>
      <c r="L445" s="92"/>
      <c r="M445" s="94"/>
    </row>
    <row r="446" spans="1:13" x14ac:dyDescent="0.25">
      <c r="A446" s="4" t="s">
        <v>402</v>
      </c>
      <c r="B446" s="86" t="s">
        <v>403</v>
      </c>
      <c r="C446" s="87"/>
      <c r="D446" s="9">
        <v>115000</v>
      </c>
      <c r="E446" s="9">
        <v>80000</v>
      </c>
      <c r="F446" s="28">
        <v>80000</v>
      </c>
      <c r="G446" s="11">
        <v>44.9</v>
      </c>
      <c r="H446" s="5">
        <v>110</v>
      </c>
      <c r="I446" s="68">
        <v>7</v>
      </c>
      <c r="J446" s="68">
        <v>7</v>
      </c>
      <c r="K446" s="104">
        <v>0</v>
      </c>
      <c r="L446" s="121"/>
      <c r="M446" s="68">
        <v>0</v>
      </c>
    </row>
    <row r="447" spans="1:13" x14ac:dyDescent="0.25">
      <c r="A447" s="89" t="s">
        <v>19</v>
      </c>
      <c r="B447" s="90"/>
      <c r="C447" s="90"/>
      <c r="D447" s="8">
        <v>0</v>
      </c>
      <c r="E447" s="8">
        <v>0</v>
      </c>
      <c r="F447" s="47">
        <v>0</v>
      </c>
      <c r="G447" s="67" t="s">
        <v>14</v>
      </c>
      <c r="H447" s="12" t="s">
        <v>14</v>
      </c>
      <c r="I447" s="67" t="s">
        <v>14</v>
      </c>
      <c r="J447" s="67" t="s">
        <v>14</v>
      </c>
      <c r="K447" s="103" t="s">
        <v>14</v>
      </c>
      <c r="L447" s="122"/>
      <c r="M447" s="123" t="s">
        <v>14</v>
      </c>
    </row>
    <row r="448" spans="1:13" x14ac:dyDescent="0.25">
      <c r="A448" s="80" t="s">
        <v>20</v>
      </c>
      <c r="B448" s="81"/>
      <c r="C448" s="81"/>
      <c r="D448" s="1">
        <f>D446</f>
        <v>115000</v>
      </c>
      <c r="E448" s="1">
        <f>E446</f>
        <v>80000</v>
      </c>
      <c r="F448" s="20">
        <f>F446</f>
        <v>80000</v>
      </c>
      <c r="G448" s="67" t="s">
        <v>14</v>
      </c>
      <c r="H448" s="67" t="s">
        <v>14</v>
      </c>
      <c r="I448" s="67" t="s">
        <v>14</v>
      </c>
      <c r="J448" s="67" t="s">
        <v>14</v>
      </c>
      <c r="K448" s="103" t="s">
        <v>14</v>
      </c>
      <c r="L448" s="122"/>
      <c r="M448" s="123" t="s">
        <v>14</v>
      </c>
    </row>
    <row r="449" spans="1:13" x14ac:dyDescent="0.25">
      <c r="A449" s="82" t="s">
        <v>404</v>
      </c>
      <c r="B449" s="83"/>
      <c r="C449" s="83"/>
      <c r="D449" s="16">
        <f>D447+D448</f>
        <v>115000</v>
      </c>
      <c r="E449" s="16">
        <f>E447+E448</f>
        <v>80000</v>
      </c>
      <c r="F449" s="21">
        <f>F447+F448</f>
        <v>80000</v>
      </c>
      <c r="G449" s="67" t="s">
        <v>14</v>
      </c>
      <c r="H449" s="67" t="s">
        <v>14</v>
      </c>
      <c r="I449" s="67" t="s">
        <v>14</v>
      </c>
      <c r="J449" s="67" t="s">
        <v>14</v>
      </c>
      <c r="K449" s="103" t="s">
        <v>14</v>
      </c>
      <c r="L449" s="122"/>
      <c r="M449" s="123" t="s">
        <v>14</v>
      </c>
    </row>
    <row r="450" spans="1:13" ht="17.100000000000001" customHeight="1" x14ac:dyDescent="0.25">
      <c r="A450" s="91" t="s">
        <v>405</v>
      </c>
      <c r="B450" s="92"/>
      <c r="C450" s="92"/>
      <c r="D450" s="92"/>
      <c r="E450" s="92"/>
      <c r="F450" s="93"/>
      <c r="G450" s="92"/>
      <c r="H450" s="92"/>
      <c r="I450" s="92"/>
      <c r="J450" s="92"/>
      <c r="K450" s="92"/>
      <c r="L450" s="92"/>
      <c r="M450" s="94"/>
    </row>
    <row r="451" spans="1:13" x14ac:dyDescent="0.25">
      <c r="A451" s="4" t="s">
        <v>406</v>
      </c>
      <c r="B451" s="86" t="s">
        <v>407</v>
      </c>
      <c r="C451" s="87"/>
      <c r="D451" s="9">
        <v>463200</v>
      </c>
      <c r="E451" s="9">
        <v>147200</v>
      </c>
      <c r="F451" s="28">
        <v>146000</v>
      </c>
      <c r="G451" s="11">
        <v>37</v>
      </c>
      <c r="H451" s="5">
        <v>95</v>
      </c>
      <c r="I451" s="68">
        <v>7</v>
      </c>
      <c r="J451" s="68">
        <v>7</v>
      </c>
      <c r="K451" s="104">
        <v>0</v>
      </c>
      <c r="L451" s="121"/>
      <c r="M451" s="68">
        <v>0</v>
      </c>
    </row>
    <row r="452" spans="1:13" x14ac:dyDescent="0.25">
      <c r="A452" s="89" t="s">
        <v>19</v>
      </c>
      <c r="B452" s="90"/>
      <c r="C452" s="90"/>
      <c r="D452" s="8">
        <v>0</v>
      </c>
      <c r="E452" s="8">
        <v>0</v>
      </c>
      <c r="F452" s="47">
        <v>0</v>
      </c>
      <c r="G452" s="67" t="s">
        <v>14</v>
      </c>
      <c r="H452" s="12" t="s">
        <v>14</v>
      </c>
      <c r="I452" s="67" t="s">
        <v>14</v>
      </c>
      <c r="J452" s="67" t="s">
        <v>14</v>
      </c>
      <c r="K452" s="103" t="s">
        <v>14</v>
      </c>
      <c r="L452" s="122"/>
      <c r="M452" s="123" t="s">
        <v>14</v>
      </c>
    </row>
    <row r="453" spans="1:13" x14ac:dyDescent="0.25">
      <c r="A453" s="80" t="s">
        <v>20</v>
      </c>
      <c r="B453" s="81"/>
      <c r="C453" s="81"/>
      <c r="D453" s="1">
        <f>D451</f>
        <v>463200</v>
      </c>
      <c r="E453" s="1">
        <f>E451</f>
        <v>147200</v>
      </c>
      <c r="F453" s="20">
        <f>F451</f>
        <v>146000</v>
      </c>
      <c r="G453" s="67" t="s">
        <v>14</v>
      </c>
      <c r="H453" s="67" t="s">
        <v>14</v>
      </c>
      <c r="I453" s="67" t="s">
        <v>14</v>
      </c>
      <c r="J453" s="67" t="s">
        <v>14</v>
      </c>
      <c r="K453" s="103" t="s">
        <v>14</v>
      </c>
      <c r="L453" s="122"/>
      <c r="M453" s="123" t="s">
        <v>14</v>
      </c>
    </row>
    <row r="454" spans="1:13" x14ac:dyDescent="0.25">
      <c r="A454" s="82" t="s">
        <v>408</v>
      </c>
      <c r="B454" s="83"/>
      <c r="C454" s="83"/>
      <c r="D454" s="16">
        <f>D452+D453</f>
        <v>463200</v>
      </c>
      <c r="E454" s="16">
        <f>E452+E453</f>
        <v>147200</v>
      </c>
      <c r="F454" s="21">
        <f>F452+F453</f>
        <v>146000</v>
      </c>
      <c r="G454" s="67" t="s">
        <v>14</v>
      </c>
      <c r="H454" s="67" t="s">
        <v>14</v>
      </c>
      <c r="I454" s="67" t="s">
        <v>14</v>
      </c>
      <c r="J454" s="67" t="s">
        <v>14</v>
      </c>
      <c r="K454" s="103" t="s">
        <v>14</v>
      </c>
      <c r="L454" s="122"/>
      <c r="M454" s="123" t="s">
        <v>14</v>
      </c>
    </row>
    <row r="455" spans="1:13" ht="17.100000000000001" customHeight="1" x14ac:dyDescent="0.25">
      <c r="A455" s="91" t="s">
        <v>409</v>
      </c>
      <c r="B455" s="92"/>
      <c r="C455" s="92"/>
      <c r="D455" s="92"/>
      <c r="E455" s="92"/>
      <c r="F455" s="93"/>
      <c r="G455" s="92"/>
      <c r="H455" s="92"/>
      <c r="I455" s="92"/>
      <c r="J455" s="92"/>
      <c r="K455" s="92"/>
      <c r="L455" s="92"/>
      <c r="M455" s="94"/>
    </row>
    <row r="456" spans="1:13" x14ac:dyDescent="0.25">
      <c r="A456" s="4" t="s">
        <v>410</v>
      </c>
      <c r="B456" s="86" t="s">
        <v>411</v>
      </c>
      <c r="C456" s="87"/>
      <c r="D456" s="9">
        <v>781400</v>
      </c>
      <c r="E456" s="9">
        <v>591900</v>
      </c>
      <c r="F456" s="28">
        <v>591900</v>
      </c>
      <c r="G456" s="11">
        <v>39.9</v>
      </c>
      <c r="H456" s="5">
        <v>105</v>
      </c>
      <c r="I456" s="68">
        <v>7</v>
      </c>
      <c r="J456" s="68">
        <v>7</v>
      </c>
      <c r="K456" s="104">
        <v>0</v>
      </c>
      <c r="L456" s="121"/>
      <c r="M456" s="68">
        <v>0</v>
      </c>
    </row>
    <row r="457" spans="1:13" x14ac:dyDescent="0.25">
      <c r="A457" s="4" t="s">
        <v>412</v>
      </c>
      <c r="B457" s="86" t="s">
        <v>413</v>
      </c>
      <c r="C457" s="87"/>
      <c r="D457" s="10">
        <v>937967</v>
      </c>
      <c r="E457" s="18">
        <v>350000</v>
      </c>
      <c r="F457" s="29">
        <v>350000</v>
      </c>
      <c r="G457" s="11">
        <v>39.299999999999997</v>
      </c>
      <c r="H457" s="5">
        <v>115</v>
      </c>
      <c r="I457" s="68">
        <v>7</v>
      </c>
      <c r="J457" s="68">
        <v>7</v>
      </c>
      <c r="K457" s="104">
        <v>0</v>
      </c>
      <c r="L457" s="121"/>
      <c r="M457" s="68">
        <v>0</v>
      </c>
    </row>
    <row r="458" spans="1:13" x14ac:dyDescent="0.25">
      <c r="A458" s="89" t="s">
        <v>19</v>
      </c>
      <c r="B458" s="90"/>
      <c r="C458" s="90"/>
      <c r="D458" s="8">
        <f>D457</f>
        <v>937967</v>
      </c>
      <c r="E458" s="8">
        <f>E457</f>
        <v>350000</v>
      </c>
      <c r="F458" s="19">
        <f>F457</f>
        <v>350000</v>
      </c>
      <c r="G458" s="67" t="s">
        <v>14</v>
      </c>
      <c r="H458" s="12" t="s">
        <v>14</v>
      </c>
      <c r="I458" s="67" t="s">
        <v>14</v>
      </c>
      <c r="J458" s="67" t="s">
        <v>14</v>
      </c>
      <c r="K458" s="103" t="s">
        <v>14</v>
      </c>
      <c r="L458" s="122"/>
      <c r="M458" s="123" t="s">
        <v>14</v>
      </c>
    </row>
    <row r="459" spans="1:13" x14ac:dyDescent="0.25">
      <c r="A459" s="80" t="s">
        <v>20</v>
      </c>
      <c r="B459" s="81"/>
      <c r="C459" s="81"/>
      <c r="D459" s="1">
        <f>D456</f>
        <v>781400</v>
      </c>
      <c r="E459" s="1">
        <f>E456</f>
        <v>591900</v>
      </c>
      <c r="F459" s="20">
        <f>F456</f>
        <v>591900</v>
      </c>
      <c r="G459" s="67" t="s">
        <v>14</v>
      </c>
      <c r="H459" s="67" t="s">
        <v>14</v>
      </c>
      <c r="I459" s="67" t="s">
        <v>14</v>
      </c>
      <c r="J459" s="67" t="s">
        <v>14</v>
      </c>
      <c r="K459" s="103" t="s">
        <v>14</v>
      </c>
      <c r="L459" s="122"/>
      <c r="M459" s="123" t="s">
        <v>14</v>
      </c>
    </row>
    <row r="460" spans="1:13" x14ac:dyDescent="0.25">
      <c r="A460" s="82" t="s">
        <v>414</v>
      </c>
      <c r="B460" s="83"/>
      <c r="C460" s="83"/>
      <c r="D460" s="16">
        <f>D458+D459</f>
        <v>1719367</v>
      </c>
      <c r="E460" s="16">
        <f>E458+E459</f>
        <v>941900</v>
      </c>
      <c r="F460" s="21">
        <f>F458+F459</f>
        <v>941900</v>
      </c>
      <c r="G460" s="67" t="s">
        <v>14</v>
      </c>
      <c r="H460" s="67" t="s">
        <v>14</v>
      </c>
      <c r="I460" s="67" t="s">
        <v>14</v>
      </c>
      <c r="J460" s="67" t="s">
        <v>14</v>
      </c>
      <c r="K460" s="103" t="s">
        <v>14</v>
      </c>
      <c r="L460" s="122"/>
      <c r="M460" s="123" t="s">
        <v>14</v>
      </c>
    </row>
    <row r="461" spans="1:13" ht="17.100000000000001" customHeight="1" x14ac:dyDescent="0.25">
      <c r="A461" s="91" t="s">
        <v>415</v>
      </c>
      <c r="B461" s="92"/>
      <c r="C461" s="92"/>
      <c r="D461" s="92"/>
      <c r="E461" s="92"/>
      <c r="F461" s="93"/>
      <c r="G461" s="92"/>
      <c r="H461" s="92"/>
      <c r="I461" s="92"/>
      <c r="J461" s="92"/>
      <c r="K461" s="92"/>
      <c r="L461" s="92"/>
      <c r="M461" s="94"/>
    </row>
    <row r="462" spans="1:13" x14ac:dyDescent="0.25">
      <c r="A462" s="4" t="s">
        <v>416</v>
      </c>
      <c r="B462" s="86" t="s">
        <v>417</v>
      </c>
      <c r="C462" s="87"/>
      <c r="D462" s="9">
        <v>344000</v>
      </c>
      <c r="E462" s="9">
        <v>252000</v>
      </c>
      <c r="F462" s="28">
        <v>252000</v>
      </c>
      <c r="G462" s="11">
        <v>41.8</v>
      </c>
      <c r="H462" s="5">
        <v>95</v>
      </c>
      <c r="I462" s="68">
        <v>7</v>
      </c>
      <c r="J462" s="68">
        <v>7</v>
      </c>
      <c r="K462" s="104">
        <v>0</v>
      </c>
      <c r="L462" s="121"/>
      <c r="M462" s="68">
        <v>0</v>
      </c>
    </row>
    <row r="463" spans="1:13" x14ac:dyDescent="0.25">
      <c r="A463" s="4" t="s">
        <v>418</v>
      </c>
      <c r="B463" s="86" t="s">
        <v>419</v>
      </c>
      <c r="C463" s="87"/>
      <c r="D463" s="10">
        <v>390000</v>
      </c>
      <c r="E463" s="18">
        <v>245000</v>
      </c>
      <c r="F463" s="29">
        <v>0</v>
      </c>
      <c r="G463" s="11"/>
      <c r="H463" s="5" t="s">
        <v>14</v>
      </c>
      <c r="I463" s="68">
        <v>7</v>
      </c>
      <c r="J463" s="68">
        <v>7</v>
      </c>
      <c r="K463" s="104">
        <v>0</v>
      </c>
      <c r="L463" s="121"/>
      <c r="M463" s="68">
        <v>0</v>
      </c>
    </row>
    <row r="464" spans="1:13" x14ac:dyDescent="0.25">
      <c r="A464" s="89" t="s">
        <v>19</v>
      </c>
      <c r="B464" s="90"/>
      <c r="C464" s="90"/>
      <c r="D464" s="8">
        <f>D463</f>
        <v>390000</v>
      </c>
      <c r="E464" s="8">
        <v>245000</v>
      </c>
      <c r="F464" s="19">
        <f>F463</f>
        <v>0</v>
      </c>
      <c r="G464" s="67" t="s">
        <v>14</v>
      </c>
      <c r="H464" s="12" t="s">
        <v>14</v>
      </c>
      <c r="I464" s="67" t="s">
        <v>14</v>
      </c>
      <c r="J464" s="67" t="s">
        <v>14</v>
      </c>
      <c r="K464" s="103" t="s">
        <v>14</v>
      </c>
      <c r="L464" s="122"/>
      <c r="M464" s="123" t="s">
        <v>14</v>
      </c>
    </row>
    <row r="465" spans="1:13" x14ac:dyDescent="0.25">
      <c r="A465" s="80" t="s">
        <v>20</v>
      </c>
      <c r="B465" s="81"/>
      <c r="C465" s="81"/>
      <c r="D465" s="1">
        <f>D462</f>
        <v>344000</v>
      </c>
      <c r="E465" s="1">
        <f>E462</f>
        <v>252000</v>
      </c>
      <c r="F465" s="20">
        <f>F462</f>
        <v>252000</v>
      </c>
      <c r="G465" s="67" t="s">
        <v>14</v>
      </c>
      <c r="H465" s="67" t="s">
        <v>14</v>
      </c>
      <c r="I465" s="67" t="s">
        <v>14</v>
      </c>
      <c r="J465" s="67" t="s">
        <v>14</v>
      </c>
      <c r="K465" s="103" t="s">
        <v>14</v>
      </c>
      <c r="L465" s="122"/>
      <c r="M465" s="123" t="s">
        <v>14</v>
      </c>
    </row>
    <row r="466" spans="1:13" x14ac:dyDescent="0.25">
      <c r="A466" s="82" t="s">
        <v>420</v>
      </c>
      <c r="B466" s="83"/>
      <c r="C466" s="83"/>
      <c r="D466" s="16">
        <f>D464+D465</f>
        <v>734000</v>
      </c>
      <c r="E466" s="16">
        <f>E464+E465</f>
        <v>497000</v>
      </c>
      <c r="F466" s="21">
        <f>F464+F465</f>
        <v>252000</v>
      </c>
      <c r="G466" s="67" t="s">
        <v>14</v>
      </c>
      <c r="H466" s="67" t="s">
        <v>14</v>
      </c>
      <c r="I466" s="67" t="s">
        <v>14</v>
      </c>
      <c r="J466" s="67" t="s">
        <v>14</v>
      </c>
      <c r="K466" s="103" t="s">
        <v>14</v>
      </c>
      <c r="L466" s="122"/>
      <c r="M466" s="123" t="s">
        <v>14</v>
      </c>
    </row>
    <row r="467" spans="1:13" ht="17.100000000000001" customHeight="1" x14ac:dyDescent="0.25">
      <c r="A467" s="91" t="s">
        <v>421</v>
      </c>
      <c r="B467" s="92"/>
      <c r="C467" s="92"/>
      <c r="D467" s="92"/>
      <c r="E467" s="92"/>
      <c r="F467" s="93"/>
      <c r="G467" s="92"/>
      <c r="H467" s="92"/>
      <c r="I467" s="92"/>
      <c r="J467" s="92"/>
      <c r="K467" s="92"/>
      <c r="L467" s="92"/>
      <c r="M467" s="94"/>
    </row>
    <row r="468" spans="1:13" x14ac:dyDescent="0.25">
      <c r="A468" s="4" t="s">
        <v>422</v>
      </c>
      <c r="B468" s="86" t="s">
        <v>423</v>
      </c>
      <c r="C468" s="87"/>
      <c r="D468" s="9">
        <v>1586000</v>
      </c>
      <c r="E468" s="9">
        <v>1096000</v>
      </c>
      <c r="F468" s="27">
        <v>1096000</v>
      </c>
      <c r="G468" s="11">
        <v>49.6</v>
      </c>
      <c r="H468" s="5">
        <v>120</v>
      </c>
      <c r="I468" s="68">
        <v>7</v>
      </c>
      <c r="J468" s="68">
        <v>7</v>
      </c>
      <c r="K468" s="104">
        <v>0</v>
      </c>
      <c r="L468" s="121"/>
      <c r="M468" s="68">
        <v>0</v>
      </c>
    </row>
    <row r="469" spans="1:13" x14ac:dyDescent="0.25">
      <c r="A469" s="4" t="s">
        <v>424</v>
      </c>
      <c r="B469" s="86" t="s">
        <v>425</v>
      </c>
      <c r="C469" s="87"/>
      <c r="D469" s="9">
        <v>71500</v>
      </c>
      <c r="E469" s="9">
        <v>49000</v>
      </c>
      <c r="F469" s="28">
        <v>49000</v>
      </c>
      <c r="G469" s="11">
        <v>39.799999999999997</v>
      </c>
      <c r="H469" s="5">
        <v>95</v>
      </c>
      <c r="I469" s="68">
        <v>7</v>
      </c>
      <c r="J469" s="68">
        <v>7</v>
      </c>
      <c r="K469" s="104">
        <v>0</v>
      </c>
      <c r="L469" s="121"/>
      <c r="M469" s="68">
        <v>0</v>
      </c>
    </row>
    <row r="470" spans="1:13" x14ac:dyDescent="0.25">
      <c r="A470" s="89" t="s">
        <v>19</v>
      </c>
      <c r="B470" s="90"/>
      <c r="C470" s="90"/>
      <c r="D470" s="44">
        <v>0</v>
      </c>
      <c r="E470" s="44">
        <v>0</v>
      </c>
      <c r="F470" s="48">
        <v>0</v>
      </c>
      <c r="G470" s="67" t="s">
        <v>14</v>
      </c>
      <c r="H470" s="12" t="s">
        <v>14</v>
      </c>
      <c r="I470" s="67" t="s">
        <v>14</v>
      </c>
      <c r="J470" s="67" t="s">
        <v>14</v>
      </c>
      <c r="K470" s="103" t="s">
        <v>14</v>
      </c>
      <c r="L470" s="122"/>
      <c r="M470" s="123" t="s">
        <v>14</v>
      </c>
    </row>
    <row r="471" spans="1:13" x14ac:dyDescent="0.25">
      <c r="A471" s="80" t="s">
        <v>20</v>
      </c>
      <c r="B471" s="81"/>
      <c r="C471" s="81"/>
      <c r="D471" s="20">
        <f>D468+D469</f>
        <v>1657500</v>
      </c>
      <c r="E471" s="20">
        <f>E468+E469</f>
        <v>1145000</v>
      </c>
      <c r="F471" s="20">
        <f>F468+F469</f>
        <v>1145000</v>
      </c>
      <c r="G471" s="67" t="s">
        <v>14</v>
      </c>
      <c r="H471" s="67" t="s">
        <v>14</v>
      </c>
      <c r="I471" s="67" t="s">
        <v>14</v>
      </c>
      <c r="J471" s="67" t="s">
        <v>14</v>
      </c>
      <c r="K471" s="103" t="s">
        <v>14</v>
      </c>
      <c r="L471" s="122"/>
      <c r="M471" s="123" t="s">
        <v>14</v>
      </c>
    </row>
    <row r="472" spans="1:13" x14ac:dyDescent="0.25">
      <c r="A472" s="82" t="s">
        <v>426</v>
      </c>
      <c r="B472" s="83"/>
      <c r="C472" s="83"/>
      <c r="D472" s="21">
        <f>D470+D471</f>
        <v>1657500</v>
      </c>
      <c r="E472" s="21">
        <f>E470+E471</f>
        <v>1145000</v>
      </c>
      <c r="F472" s="21">
        <f>F470+F471</f>
        <v>1145000</v>
      </c>
      <c r="G472" s="67" t="s">
        <v>14</v>
      </c>
      <c r="H472" s="67" t="s">
        <v>14</v>
      </c>
      <c r="I472" s="67" t="s">
        <v>14</v>
      </c>
      <c r="J472" s="67" t="s">
        <v>14</v>
      </c>
      <c r="K472" s="103" t="s">
        <v>14</v>
      </c>
      <c r="L472" s="122"/>
      <c r="M472" s="123" t="s">
        <v>14</v>
      </c>
    </row>
    <row r="473" spans="1:13" ht="17.100000000000001" customHeight="1" x14ac:dyDescent="0.25">
      <c r="A473" s="91" t="s">
        <v>427</v>
      </c>
      <c r="B473" s="92"/>
      <c r="C473" s="92"/>
      <c r="D473" s="93"/>
      <c r="E473" s="93"/>
      <c r="F473" s="93"/>
      <c r="G473" s="92"/>
      <c r="H473" s="92"/>
      <c r="I473" s="92"/>
      <c r="J473" s="92"/>
      <c r="K473" s="92"/>
      <c r="L473" s="92"/>
      <c r="M473" s="94"/>
    </row>
    <row r="474" spans="1:13" x14ac:dyDescent="0.25">
      <c r="A474" s="4" t="s">
        <v>428</v>
      </c>
      <c r="B474" s="86" t="s">
        <v>429</v>
      </c>
      <c r="C474" s="87"/>
      <c r="D474" s="9">
        <v>1288800</v>
      </c>
      <c r="E474" s="9">
        <v>1172400</v>
      </c>
      <c r="F474" s="28">
        <v>0</v>
      </c>
      <c r="G474" s="11"/>
      <c r="H474" s="5" t="s">
        <v>14</v>
      </c>
      <c r="I474" s="68">
        <v>7</v>
      </c>
      <c r="J474" s="68">
        <v>7</v>
      </c>
      <c r="K474" s="104">
        <v>0</v>
      </c>
      <c r="L474" s="121"/>
      <c r="M474" s="68">
        <v>0</v>
      </c>
    </row>
    <row r="475" spans="1:13" x14ac:dyDescent="0.25">
      <c r="A475" s="89" t="s">
        <v>19</v>
      </c>
      <c r="B475" s="90"/>
      <c r="C475" s="90"/>
      <c r="D475" s="44">
        <v>0</v>
      </c>
      <c r="E475" s="44">
        <v>0</v>
      </c>
      <c r="F475" s="48">
        <v>0</v>
      </c>
      <c r="G475" s="67" t="s">
        <v>14</v>
      </c>
      <c r="H475" s="12" t="s">
        <v>14</v>
      </c>
      <c r="I475" s="67" t="s">
        <v>14</v>
      </c>
      <c r="J475" s="67" t="s">
        <v>14</v>
      </c>
      <c r="K475" s="103" t="s">
        <v>14</v>
      </c>
      <c r="L475" s="122"/>
      <c r="M475" s="123" t="s">
        <v>14</v>
      </c>
    </row>
    <row r="476" spans="1:13" x14ac:dyDescent="0.25">
      <c r="A476" s="80" t="s">
        <v>20</v>
      </c>
      <c r="B476" s="81"/>
      <c r="C476" s="81"/>
      <c r="D476" s="20">
        <f>D474</f>
        <v>1288800</v>
      </c>
      <c r="E476" s="20">
        <f>E474</f>
        <v>1172400</v>
      </c>
      <c r="F476" s="20">
        <f>F474</f>
        <v>0</v>
      </c>
      <c r="G476" s="67" t="s">
        <v>14</v>
      </c>
      <c r="H476" s="67" t="s">
        <v>14</v>
      </c>
      <c r="I476" s="67" t="s">
        <v>14</v>
      </c>
      <c r="J476" s="67" t="s">
        <v>14</v>
      </c>
      <c r="K476" s="103" t="s">
        <v>14</v>
      </c>
      <c r="L476" s="122"/>
      <c r="M476" s="123" t="s">
        <v>14</v>
      </c>
    </row>
    <row r="477" spans="1:13" x14ac:dyDescent="0.25">
      <c r="A477" s="82" t="s">
        <v>430</v>
      </c>
      <c r="B477" s="83"/>
      <c r="C477" s="83"/>
      <c r="D477" s="21">
        <f>D476+D475</f>
        <v>1288800</v>
      </c>
      <c r="E477" s="21">
        <f>E476+E475</f>
        <v>1172400</v>
      </c>
      <c r="F477" s="21">
        <f>F476+F475</f>
        <v>0</v>
      </c>
      <c r="G477" s="67" t="s">
        <v>14</v>
      </c>
      <c r="H477" s="67" t="s">
        <v>14</v>
      </c>
      <c r="I477" s="67" t="s">
        <v>14</v>
      </c>
      <c r="J477" s="67" t="s">
        <v>14</v>
      </c>
      <c r="K477" s="103" t="s">
        <v>14</v>
      </c>
      <c r="L477" s="122"/>
      <c r="M477" s="123" t="s">
        <v>14</v>
      </c>
    </row>
    <row r="478" spans="1:13" ht="17.100000000000001" customHeight="1" x14ac:dyDescent="0.25">
      <c r="A478" s="91" t="s">
        <v>431</v>
      </c>
      <c r="B478" s="92"/>
      <c r="C478" s="92"/>
      <c r="D478" s="93"/>
      <c r="E478" s="93"/>
      <c r="F478" s="93"/>
      <c r="G478" s="92"/>
      <c r="H478" s="92"/>
      <c r="I478" s="92"/>
      <c r="J478" s="92"/>
      <c r="K478" s="92"/>
      <c r="L478" s="92"/>
      <c r="M478" s="94"/>
    </row>
    <row r="479" spans="1:13" x14ac:dyDescent="0.25">
      <c r="A479" s="4" t="s">
        <v>432</v>
      </c>
      <c r="B479" s="86" t="s">
        <v>433</v>
      </c>
      <c r="C479" s="87"/>
      <c r="D479" s="9">
        <v>879500</v>
      </c>
      <c r="E479" s="9">
        <v>596400</v>
      </c>
      <c r="F479" s="28">
        <v>596400</v>
      </c>
      <c r="G479" s="11">
        <v>47.3</v>
      </c>
      <c r="H479" s="5">
        <v>95</v>
      </c>
      <c r="I479" s="68">
        <v>7</v>
      </c>
      <c r="J479" s="68">
        <v>7</v>
      </c>
      <c r="K479" s="104">
        <v>0</v>
      </c>
      <c r="L479" s="121"/>
      <c r="M479" s="68">
        <v>0</v>
      </c>
    </row>
    <row r="480" spans="1:13" x14ac:dyDescent="0.25">
      <c r="A480" s="89" t="s">
        <v>19</v>
      </c>
      <c r="B480" s="90"/>
      <c r="C480" s="90"/>
      <c r="D480" s="44">
        <v>0</v>
      </c>
      <c r="E480" s="44">
        <v>0</v>
      </c>
      <c r="F480" s="48">
        <v>0</v>
      </c>
      <c r="G480" s="67" t="s">
        <v>14</v>
      </c>
      <c r="H480" s="12" t="s">
        <v>14</v>
      </c>
      <c r="I480" s="67" t="s">
        <v>14</v>
      </c>
      <c r="J480" s="67" t="s">
        <v>14</v>
      </c>
      <c r="K480" s="103" t="s">
        <v>14</v>
      </c>
      <c r="L480" s="122"/>
      <c r="M480" s="123" t="s">
        <v>14</v>
      </c>
    </row>
    <row r="481" spans="1:13" x14ac:dyDescent="0.25">
      <c r="A481" s="80" t="s">
        <v>20</v>
      </c>
      <c r="B481" s="81"/>
      <c r="C481" s="81"/>
      <c r="D481" s="20">
        <f>D479</f>
        <v>879500</v>
      </c>
      <c r="E481" s="20">
        <f>E479</f>
        <v>596400</v>
      </c>
      <c r="F481" s="20">
        <f>F479</f>
        <v>596400</v>
      </c>
      <c r="G481" s="67" t="s">
        <v>14</v>
      </c>
      <c r="H481" s="67" t="s">
        <v>14</v>
      </c>
      <c r="I481" s="67" t="s">
        <v>14</v>
      </c>
      <c r="J481" s="67" t="s">
        <v>14</v>
      </c>
      <c r="K481" s="103" t="s">
        <v>14</v>
      </c>
      <c r="L481" s="122"/>
      <c r="M481" s="123" t="s">
        <v>14</v>
      </c>
    </row>
    <row r="482" spans="1:13" x14ac:dyDescent="0.25">
      <c r="A482" s="82" t="s">
        <v>434</v>
      </c>
      <c r="B482" s="83"/>
      <c r="C482" s="83"/>
      <c r="D482" s="21">
        <f>D480+D481</f>
        <v>879500</v>
      </c>
      <c r="E482" s="21">
        <f>E480+E481</f>
        <v>596400</v>
      </c>
      <c r="F482" s="21">
        <f>F480+F481</f>
        <v>596400</v>
      </c>
      <c r="G482" s="67" t="s">
        <v>14</v>
      </c>
      <c r="H482" s="67" t="s">
        <v>14</v>
      </c>
      <c r="I482" s="67" t="s">
        <v>14</v>
      </c>
      <c r="J482" s="67" t="s">
        <v>14</v>
      </c>
      <c r="K482" s="103" t="s">
        <v>14</v>
      </c>
      <c r="L482" s="122"/>
      <c r="M482" s="123" t="s">
        <v>14</v>
      </c>
    </row>
    <row r="483" spans="1:13" ht="17.100000000000001" customHeight="1" x14ac:dyDescent="0.25">
      <c r="A483" s="91" t="s">
        <v>435</v>
      </c>
      <c r="B483" s="92"/>
      <c r="C483" s="92"/>
      <c r="D483" s="93"/>
      <c r="E483" s="93"/>
      <c r="F483" s="93"/>
      <c r="G483" s="92"/>
      <c r="H483" s="92"/>
      <c r="I483" s="92"/>
      <c r="J483" s="92"/>
      <c r="K483" s="92"/>
      <c r="L483" s="92"/>
      <c r="M483" s="94"/>
    </row>
    <row r="484" spans="1:13" x14ac:dyDescent="0.25">
      <c r="A484" s="4" t="s">
        <v>436</v>
      </c>
      <c r="B484" s="86" t="s">
        <v>437</v>
      </c>
      <c r="C484" s="87"/>
      <c r="D484" s="9">
        <v>192140</v>
      </c>
      <c r="E484" s="9">
        <v>131000</v>
      </c>
      <c r="F484" s="27">
        <v>131000</v>
      </c>
      <c r="G484" s="11">
        <v>35.5</v>
      </c>
      <c r="H484" s="5">
        <v>80</v>
      </c>
      <c r="I484" s="68">
        <v>7</v>
      </c>
      <c r="J484" s="68">
        <v>7</v>
      </c>
      <c r="K484" s="104">
        <v>0</v>
      </c>
      <c r="L484" s="121"/>
      <c r="M484" s="68">
        <v>0</v>
      </c>
    </row>
    <row r="485" spans="1:13" x14ac:dyDescent="0.25">
      <c r="A485" s="4" t="s">
        <v>438</v>
      </c>
      <c r="B485" s="86" t="s">
        <v>439</v>
      </c>
      <c r="C485" s="87"/>
      <c r="D485" s="25">
        <v>2058861</v>
      </c>
      <c r="E485" s="25">
        <v>350000</v>
      </c>
      <c r="F485" s="37">
        <v>350000</v>
      </c>
      <c r="G485" s="11">
        <v>40.200000000000003</v>
      </c>
      <c r="H485" s="5">
        <v>95</v>
      </c>
      <c r="I485" s="68">
        <v>7</v>
      </c>
      <c r="J485" s="68">
        <v>7</v>
      </c>
      <c r="K485" s="104">
        <v>0</v>
      </c>
      <c r="L485" s="121"/>
      <c r="M485" s="68">
        <v>0</v>
      </c>
    </row>
    <row r="486" spans="1:13" x14ac:dyDescent="0.25">
      <c r="A486" s="89" t="s">
        <v>19</v>
      </c>
      <c r="B486" s="90"/>
      <c r="C486" s="90"/>
      <c r="D486" s="19">
        <f>D485</f>
        <v>2058861</v>
      </c>
      <c r="E486" s="19">
        <f>E485</f>
        <v>350000</v>
      </c>
      <c r="F486" s="19">
        <f>F485</f>
        <v>350000</v>
      </c>
      <c r="G486" s="67" t="s">
        <v>14</v>
      </c>
      <c r="H486" s="12" t="s">
        <v>14</v>
      </c>
      <c r="I486" s="67" t="s">
        <v>14</v>
      </c>
      <c r="J486" s="67" t="s">
        <v>14</v>
      </c>
      <c r="K486" s="103" t="s">
        <v>14</v>
      </c>
      <c r="L486" s="122"/>
      <c r="M486" s="123" t="s">
        <v>14</v>
      </c>
    </row>
    <row r="487" spans="1:13" x14ac:dyDescent="0.25">
      <c r="A487" s="80" t="s">
        <v>20</v>
      </c>
      <c r="B487" s="81"/>
      <c r="C487" s="81"/>
      <c r="D487" s="20">
        <f>D484</f>
        <v>192140</v>
      </c>
      <c r="E487" s="20">
        <f>E484</f>
        <v>131000</v>
      </c>
      <c r="F487" s="20">
        <f>F484</f>
        <v>131000</v>
      </c>
      <c r="G487" s="67" t="s">
        <v>14</v>
      </c>
      <c r="H487" s="67" t="s">
        <v>14</v>
      </c>
      <c r="I487" s="67" t="s">
        <v>14</v>
      </c>
      <c r="J487" s="67" t="s">
        <v>14</v>
      </c>
      <c r="K487" s="103" t="s">
        <v>14</v>
      </c>
      <c r="L487" s="122"/>
      <c r="M487" s="123" t="s">
        <v>14</v>
      </c>
    </row>
    <row r="488" spans="1:13" x14ac:dyDescent="0.25">
      <c r="A488" s="82" t="s">
        <v>440</v>
      </c>
      <c r="B488" s="83"/>
      <c r="C488" s="83"/>
      <c r="D488" s="21">
        <f>D486+D487</f>
        <v>2251001</v>
      </c>
      <c r="E488" s="21">
        <f>E486+E487</f>
        <v>481000</v>
      </c>
      <c r="F488" s="21">
        <f>F486+F487</f>
        <v>481000</v>
      </c>
      <c r="G488" s="67" t="s">
        <v>14</v>
      </c>
      <c r="H488" s="67" t="s">
        <v>14</v>
      </c>
      <c r="I488" s="67" t="s">
        <v>14</v>
      </c>
      <c r="J488" s="67" t="s">
        <v>14</v>
      </c>
      <c r="K488" s="103" t="s">
        <v>14</v>
      </c>
      <c r="L488" s="122"/>
      <c r="M488" s="123" t="s">
        <v>14</v>
      </c>
    </row>
    <row r="489" spans="1:13" x14ac:dyDescent="0.25">
      <c r="A489" s="84" t="s">
        <v>510</v>
      </c>
      <c r="B489" s="85"/>
      <c r="C489" s="85"/>
      <c r="D489" s="13">
        <f>D385+D390+D395+D400+D405+D411+D416+D421+D426+D432+D437+D442+D447+D452+D458+D464+D470+D475+D480+D486</f>
        <v>3949328</v>
      </c>
      <c r="E489" s="13">
        <f>E385+E390+E395+E400+E405+E411+E416+E421+E426+E432+E437+E442+E447+E452+E458+E464+E470+E475+E480+E486</f>
        <v>1295000</v>
      </c>
      <c r="F489" s="22">
        <f>F385+F390+F395+F400+F405+F411+F416+F421+F426+F432+F437+F442+F447+F452+F458+F464+F470+F475+F480+F486</f>
        <v>1050000</v>
      </c>
      <c r="G489" s="67" t="s">
        <v>14</v>
      </c>
      <c r="H489" s="67" t="s">
        <v>14</v>
      </c>
      <c r="I489" s="67" t="s">
        <v>14</v>
      </c>
      <c r="J489" s="67" t="s">
        <v>14</v>
      </c>
      <c r="K489" s="103" t="s">
        <v>14</v>
      </c>
      <c r="L489" s="122"/>
      <c r="M489" s="123" t="s">
        <v>14</v>
      </c>
    </row>
    <row r="490" spans="1:13" x14ac:dyDescent="0.25">
      <c r="A490" s="74" t="s">
        <v>511</v>
      </c>
      <c r="B490" s="75"/>
      <c r="C490" s="75"/>
      <c r="D490" s="43">
        <f t="shared" ref="D490:F491" si="12">D386+D391+D396+D401+D406+D412+D417+D422+D427+D433+D438+D443+D448+D453+D459+D465+D471+D476+D481+D487</f>
        <v>10050464</v>
      </c>
      <c r="E490" s="43">
        <f t="shared" si="12"/>
        <v>7247450</v>
      </c>
      <c r="F490" s="52">
        <f t="shared" si="12"/>
        <v>6007850</v>
      </c>
      <c r="G490" s="67"/>
      <c r="H490" s="67" t="s">
        <v>14</v>
      </c>
      <c r="I490" s="67" t="s">
        <v>14</v>
      </c>
      <c r="J490" s="67" t="s">
        <v>14</v>
      </c>
      <c r="K490" s="103" t="s">
        <v>14</v>
      </c>
      <c r="L490" s="122"/>
      <c r="M490" s="123" t="s">
        <v>14</v>
      </c>
    </row>
    <row r="491" spans="1:13" x14ac:dyDescent="0.25">
      <c r="A491" s="96" t="s">
        <v>441</v>
      </c>
      <c r="B491" s="97"/>
      <c r="C491" s="97"/>
      <c r="D491" s="17">
        <f t="shared" si="12"/>
        <v>13999792</v>
      </c>
      <c r="E491" s="17">
        <f t="shared" si="12"/>
        <v>8542450</v>
      </c>
      <c r="F491" s="23">
        <f t="shared" si="12"/>
        <v>7057850</v>
      </c>
      <c r="G491" s="67"/>
      <c r="H491" s="67" t="s">
        <v>14</v>
      </c>
      <c r="I491" s="67" t="s">
        <v>14</v>
      </c>
      <c r="J491" s="67" t="s">
        <v>14</v>
      </c>
      <c r="K491" s="103" t="s">
        <v>14</v>
      </c>
      <c r="L491" s="122"/>
      <c r="M491" s="123" t="s">
        <v>14</v>
      </c>
    </row>
    <row r="492" spans="1:13" ht="18.600000000000001" customHeight="1" x14ac:dyDescent="0.25">
      <c r="A492" s="95" t="s">
        <v>442</v>
      </c>
      <c r="B492" s="92"/>
      <c r="C492" s="92"/>
      <c r="D492" s="92"/>
      <c r="E492" s="92"/>
      <c r="F492" s="93"/>
      <c r="G492" s="92"/>
      <c r="H492" s="92"/>
      <c r="I492" s="92"/>
      <c r="J492" s="92"/>
      <c r="K492" s="92"/>
      <c r="L492" s="92"/>
      <c r="M492" s="94"/>
    </row>
    <row r="493" spans="1:13" ht="17.100000000000001" customHeight="1" x14ac:dyDescent="0.25">
      <c r="A493" s="91" t="s">
        <v>443</v>
      </c>
      <c r="B493" s="92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4"/>
    </row>
    <row r="494" spans="1:13" x14ac:dyDescent="0.25">
      <c r="A494" s="4" t="s">
        <v>444</v>
      </c>
      <c r="B494" s="86" t="s">
        <v>445</v>
      </c>
      <c r="C494" s="87"/>
      <c r="D494" s="9">
        <v>155000</v>
      </c>
      <c r="E494" s="9">
        <v>120000</v>
      </c>
      <c r="F494" s="28">
        <v>120000</v>
      </c>
      <c r="G494" s="11"/>
      <c r="H494" s="5">
        <v>85</v>
      </c>
      <c r="I494" s="68">
        <v>7</v>
      </c>
      <c r="J494" s="68">
        <v>7</v>
      </c>
      <c r="K494" s="104">
        <v>0</v>
      </c>
      <c r="L494" s="121"/>
      <c r="M494" s="68">
        <v>0</v>
      </c>
    </row>
    <row r="495" spans="1:13" x14ac:dyDescent="0.25">
      <c r="A495" s="89" t="s">
        <v>19</v>
      </c>
      <c r="B495" s="90"/>
      <c r="C495" s="90"/>
      <c r="D495" s="44">
        <v>0</v>
      </c>
      <c r="E495" s="44">
        <v>0</v>
      </c>
      <c r="F495" s="48">
        <v>0</v>
      </c>
      <c r="G495" s="67" t="s">
        <v>14</v>
      </c>
      <c r="H495" s="12" t="s">
        <v>14</v>
      </c>
      <c r="I495" s="67" t="s">
        <v>14</v>
      </c>
      <c r="J495" s="67" t="s">
        <v>14</v>
      </c>
      <c r="K495" s="103" t="s">
        <v>14</v>
      </c>
      <c r="L495" s="122"/>
      <c r="M495" s="123" t="s">
        <v>14</v>
      </c>
    </row>
    <row r="496" spans="1:13" x14ac:dyDescent="0.25">
      <c r="A496" s="80" t="s">
        <v>20</v>
      </c>
      <c r="B496" s="81"/>
      <c r="C496" s="81"/>
      <c r="D496" s="20">
        <f>D494</f>
        <v>155000</v>
      </c>
      <c r="E496" s="20">
        <f>E494</f>
        <v>120000</v>
      </c>
      <c r="F496" s="20">
        <f>F494</f>
        <v>120000</v>
      </c>
      <c r="G496" s="67" t="s">
        <v>14</v>
      </c>
      <c r="H496" s="67" t="s">
        <v>14</v>
      </c>
      <c r="I496" s="67" t="s">
        <v>14</v>
      </c>
      <c r="J496" s="67" t="s">
        <v>14</v>
      </c>
      <c r="K496" s="103" t="s">
        <v>14</v>
      </c>
      <c r="L496" s="122"/>
      <c r="M496" s="123" t="s">
        <v>14</v>
      </c>
    </row>
    <row r="497" spans="1:13" x14ac:dyDescent="0.25">
      <c r="A497" s="82" t="s">
        <v>446</v>
      </c>
      <c r="B497" s="83"/>
      <c r="C497" s="83"/>
      <c r="D497" s="21">
        <f>D495+D496</f>
        <v>155000</v>
      </c>
      <c r="E497" s="21">
        <f>E495+E496</f>
        <v>120000</v>
      </c>
      <c r="F497" s="21">
        <f>F495+F496</f>
        <v>120000</v>
      </c>
      <c r="G497" s="67" t="s">
        <v>14</v>
      </c>
      <c r="H497" s="67" t="s">
        <v>14</v>
      </c>
      <c r="I497" s="67" t="s">
        <v>14</v>
      </c>
      <c r="J497" s="67" t="s">
        <v>14</v>
      </c>
      <c r="K497" s="103" t="s">
        <v>14</v>
      </c>
      <c r="L497" s="122"/>
      <c r="M497" s="123" t="s">
        <v>14</v>
      </c>
    </row>
    <row r="498" spans="1:13" ht="17.100000000000001" customHeight="1" x14ac:dyDescent="0.25">
      <c r="A498" s="91" t="s">
        <v>447</v>
      </c>
      <c r="B498" s="92"/>
      <c r="C498" s="92"/>
      <c r="D498" s="93"/>
      <c r="E498" s="93"/>
      <c r="F498" s="93"/>
      <c r="G498" s="92"/>
      <c r="H498" s="92"/>
      <c r="I498" s="92"/>
      <c r="J498" s="92"/>
      <c r="K498" s="92"/>
      <c r="L498" s="92"/>
      <c r="M498" s="94"/>
    </row>
    <row r="499" spans="1:13" x14ac:dyDescent="0.25">
      <c r="A499" s="4" t="s">
        <v>448</v>
      </c>
      <c r="B499" s="86" t="s">
        <v>449</v>
      </c>
      <c r="C499" s="87"/>
      <c r="D499" s="25">
        <v>317020</v>
      </c>
      <c r="E499" s="25">
        <v>253600</v>
      </c>
      <c r="F499" s="37">
        <v>253600</v>
      </c>
      <c r="G499" s="11">
        <v>48</v>
      </c>
      <c r="H499" s="5">
        <v>85</v>
      </c>
      <c r="I499" s="68">
        <v>7</v>
      </c>
      <c r="J499" s="68">
        <v>7</v>
      </c>
      <c r="K499" s="104">
        <v>0</v>
      </c>
      <c r="L499" s="121"/>
      <c r="M499" s="68">
        <v>0</v>
      </c>
    </row>
    <row r="500" spans="1:13" x14ac:dyDescent="0.25">
      <c r="A500" s="89" t="s">
        <v>19</v>
      </c>
      <c r="B500" s="90"/>
      <c r="C500" s="90"/>
      <c r="D500" s="19">
        <f>D499</f>
        <v>317020</v>
      </c>
      <c r="E500" s="19">
        <f>E499</f>
        <v>253600</v>
      </c>
      <c r="F500" s="19">
        <f>F499</f>
        <v>253600</v>
      </c>
      <c r="G500" s="67" t="s">
        <v>14</v>
      </c>
      <c r="H500" s="12" t="s">
        <v>14</v>
      </c>
      <c r="I500" s="67" t="s">
        <v>14</v>
      </c>
      <c r="J500" s="67" t="s">
        <v>14</v>
      </c>
      <c r="K500" s="103" t="s">
        <v>14</v>
      </c>
      <c r="L500" s="122"/>
      <c r="M500" s="123" t="s">
        <v>14</v>
      </c>
    </row>
    <row r="501" spans="1:13" x14ac:dyDescent="0.25">
      <c r="A501" s="80" t="s">
        <v>20</v>
      </c>
      <c r="B501" s="81"/>
      <c r="C501" s="81"/>
      <c r="D501" s="20">
        <v>0</v>
      </c>
      <c r="E501" s="20">
        <v>0</v>
      </c>
      <c r="F501" s="20">
        <v>0</v>
      </c>
      <c r="G501" s="67" t="s">
        <v>14</v>
      </c>
      <c r="H501" s="67" t="s">
        <v>14</v>
      </c>
      <c r="I501" s="67" t="s">
        <v>14</v>
      </c>
      <c r="J501" s="67" t="s">
        <v>14</v>
      </c>
      <c r="K501" s="103" t="s">
        <v>14</v>
      </c>
      <c r="L501" s="122"/>
      <c r="M501" s="123" t="s">
        <v>14</v>
      </c>
    </row>
    <row r="502" spans="1:13" x14ac:dyDescent="0.25">
      <c r="A502" s="82" t="s">
        <v>450</v>
      </c>
      <c r="B502" s="83"/>
      <c r="C502" s="83"/>
      <c r="D502" s="21">
        <f>D500+D501</f>
        <v>317020</v>
      </c>
      <c r="E502" s="21">
        <f>E500+E501</f>
        <v>253600</v>
      </c>
      <c r="F502" s="21">
        <f>F500+F501</f>
        <v>253600</v>
      </c>
      <c r="G502" s="67" t="s">
        <v>14</v>
      </c>
      <c r="H502" s="67" t="s">
        <v>14</v>
      </c>
      <c r="I502" s="67" t="s">
        <v>14</v>
      </c>
      <c r="J502" s="67" t="s">
        <v>14</v>
      </c>
      <c r="K502" s="103" t="s">
        <v>14</v>
      </c>
      <c r="L502" s="122"/>
      <c r="M502" s="123" t="s">
        <v>14</v>
      </c>
    </row>
    <row r="503" spans="1:13" ht="17.100000000000001" customHeight="1" x14ac:dyDescent="0.25">
      <c r="A503" s="91" t="s">
        <v>451</v>
      </c>
      <c r="B503" s="92"/>
      <c r="C503" s="92"/>
      <c r="D503" s="93"/>
      <c r="E503" s="93"/>
      <c r="F503" s="93"/>
      <c r="G503" s="92"/>
      <c r="H503" s="92"/>
      <c r="I503" s="92"/>
      <c r="J503" s="92"/>
      <c r="K503" s="92"/>
      <c r="L503" s="92"/>
      <c r="M503" s="94"/>
    </row>
    <row r="504" spans="1:13" x14ac:dyDescent="0.25">
      <c r="A504" s="4" t="s">
        <v>452</v>
      </c>
      <c r="B504" s="86" t="s">
        <v>453</v>
      </c>
      <c r="C504" s="87"/>
      <c r="D504" s="9">
        <v>167600</v>
      </c>
      <c r="E504" s="9">
        <v>115200</v>
      </c>
      <c r="F504" s="28">
        <v>115200</v>
      </c>
      <c r="G504" s="11">
        <v>51</v>
      </c>
      <c r="H504" s="5">
        <v>105</v>
      </c>
      <c r="I504" s="68">
        <v>7</v>
      </c>
      <c r="J504" s="68">
        <v>7</v>
      </c>
      <c r="K504" s="104">
        <v>0</v>
      </c>
      <c r="L504" s="121"/>
      <c r="M504" s="68">
        <v>0</v>
      </c>
    </row>
    <row r="505" spans="1:13" x14ac:dyDescent="0.25">
      <c r="A505" s="89" t="s">
        <v>19</v>
      </c>
      <c r="B505" s="90"/>
      <c r="C505" s="90"/>
      <c r="D505" s="44">
        <v>0</v>
      </c>
      <c r="E505" s="44">
        <v>0</v>
      </c>
      <c r="F505" s="48">
        <v>0</v>
      </c>
      <c r="G505" s="67" t="s">
        <v>14</v>
      </c>
      <c r="H505" s="12" t="s">
        <v>14</v>
      </c>
      <c r="I505" s="67" t="s">
        <v>14</v>
      </c>
      <c r="J505" s="67" t="s">
        <v>14</v>
      </c>
      <c r="K505" s="103" t="s">
        <v>14</v>
      </c>
      <c r="L505" s="122"/>
      <c r="M505" s="123" t="s">
        <v>14</v>
      </c>
    </row>
    <row r="506" spans="1:13" x14ac:dyDescent="0.25">
      <c r="A506" s="80" t="s">
        <v>20</v>
      </c>
      <c r="B506" s="81"/>
      <c r="C506" s="81"/>
      <c r="D506" s="20">
        <f>D504</f>
        <v>167600</v>
      </c>
      <c r="E506" s="20">
        <f>E504</f>
        <v>115200</v>
      </c>
      <c r="F506" s="20">
        <f>F504</f>
        <v>115200</v>
      </c>
      <c r="G506" s="67" t="s">
        <v>14</v>
      </c>
      <c r="H506" s="67" t="s">
        <v>14</v>
      </c>
      <c r="I506" s="67" t="s">
        <v>14</v>
      </c>
      <c r="J506" s="67" t="s">
        <v>14</v>
      </c>
      <c r="K506" s="103" t="s">
        <v>14</v>
      </c>
      <c r="L506" s="122"/>
      <c r="M506" s="123" t="s">
        <v>14</v>
      </c>
    </row>
    <row r="507" spans="1:13" x14ac:dyDescent="0.25">
      <c r="A507" s="82" t="s">
        <v>454</v>
      </c>
      <c r="B507" s="83"/>
      <c r="C507" s="83"/>
      <c r="D507" s="21">
        <f>D505+D506</f>
        <v>167600</v>
      </c>
      <c r="E507" s="21">
        <f>E505+E506</f>
        <v>115200</v>
      </c>
      <c r="F507" s="21">
        <f>F505+F506</f>
        <v>115200</v>
      </c>
      <c r="G507" s="67" t="s">
        <v>14</v>
      </c>
      <c r="H507" s="67" t="s">
        <v>14</v>
      </c>
      <c r="I507" s="67" t="s">
        <v>14</v>
      </c>
      <c r="J507" s="67" t="s">
        <v>14</v>
      </c>
      <c r="K507" s="103" t="s">
        <v>14</v>
      </c>
      <c r="L507" s="122"/>
      <c r="M507" s="123" t="s">
        <v>14</v>
      </c>
    </row>
    <row r="508" spans="1:13" ht="17.100000000000001" customHeight="1" x14ac:dyDescent="0.25">
      <c r="A508" s="91" t="s">
        <v>455</v>
      </c>
      <c r="B508" s="92"/>
      <c r="C508" s="92"/>
      <c r="D508" s="93"/>
      <c r="E508" s="93"/>
      <c r="F508" s="93"/>
      <c r="G508" s="92"/>
      <c r="H508" s="92"/>
      <c r="I508" s="92"/>
      <c r="J508" s="92"/>
      <c r="K508" s="92"/>
      <c r="L508" s="92"/>
      <c r="M508" s="94"/>
    </row>
    <row r="509" spans="1:13" x14ac:dyDescent="0.25">
      <c r="A509" s="4" t="s">
        <v>456</v>
      </c>
      <c r="B509" s="86" t="s">
        <v>457</v>
      </c>
      <c r="C509" s="87"/>
      <c r="D509" s="25">
        <v>400000</v>
      </c>
      <c r="E509" s="25">
        <v>280000</v>
      </c>
      <c r="F509" s="37">
        <v>280000</v>
      </c>
      <c r="G509" s="11">
        <v>50</v>
      </c>
      <c r="H509" s="5">
        <v>105</v>
      </c>
      <c r="I509" s="68">
        <v>7</v>
      </c>
      <c r="J509" s="68">
        <v>7</v>
      </c>
      <c r="K509" s="104">
        <v>0</v>
      </c>
      <c r="L509" s="121"/>
      <c r="M509" s="68">
        <v>0</v>
      </c>
    </row>
    <row r="510" spans="1:13" x14ac:dyDescent="0.25">
      <c r="A510" s="89" t="s">
        <v>19</v>
      </c>
      <c r="B510" s="90"/>
      <c r="C510" s="90"/>
      <c r="D510" s="19">
        <f>D509</f>
        <v>400000</v>
      </c>
      <c r="E510" s="19">
        <f>E509</f>
        <v>280000</v>
      </c>
      <c r="F510" s="19">
        <f>F509</f>
        <v>280000</v>
      </c>
      <c r="G510" s="67" t="s">
        <v>14</v>
      </c>
      <c r="H510" s="12" t="s">
        <v>14</v>
      </c>
      <c r="I510" s="67" t="s">
        <v>14</v>
      </c>
      <c r="J510" s="67" t="s">
        <v>14</v>
      </c>
      <c r="K510" s="103" t="s">
        <v>14</v>
      </c>
      <c r="L510" s="122"/>
      <c r="M510" s="123" t="s">
        <v>14</v>
      </c>
    </row>
    <row r="511" spans="1:13" x14ac:dyDescent="0.25">
      <c r="A511" s="80" t="s">
        <v>20</v>
      </c>
      <c r="B511" s="81"/>
      <c r="C511" s="81"/>
      <c r="D511" s="20">
        <v>0</v>
      </c>
      <c r="E511" s="20">
        <v>0</v>
      </c>
      <c r="F511" s="20">
        <v>0</v>
      </c>
      <c r="G511" s="67" t="s">
        <v>14</v>
      </c>
      <c r="H511" s="67" t="s">
        <v>14</v>
      </c>
      <c r="I511" s="67" t="s">
        <v>14</v>
      </c>
      <c r="J511" s="67" t="s">
        <v>14</v>
      </c>
      <c r="K511" s="103" t="s">
        <v>14</v>
      </c>
      <c r="L511" s="122"/>
      <c r="M511" s="123" t="s">
        <v>14</v>
      </c>
    </row>
    <row r="512" spans="1:13" x14ac:dyDescent="0.25">
      <c r="A512" s="82" t="s">
        <v>458</v>
      </c>
      <c r="B512" s="83"/>
      <c r="C512" s="83"/>
      <c r="D512" s="21">
        <f>D510+D511</f>
        <v>400000</v>
      </c>
      <c r="E512" s="21">
        <f>E510+E511</f>
        <v>280000</v>
      </c>
      <c r="F512" s="21">
        <f>F510+F511</f>
        <v>280000</v>
      </c>
      <c r="G512" s="67" t="s">
        <v>14</v>
      </c>
      <c r="H512" s="67" t="s">
        <v>14</v>
      </c>
      <c r="I512" s="67" t="s">
        <v>14</v>
      </c>
      <c r="J512" s="67" t="s">
        <v>14</v>
      </c>
      <c r="K512" s="103" t="s">
        <v>14</v>
      </c>
      <c r="L512" s="122"/>
      <c r="M512" s="123" t="s">
        <v>14</v>
      </c>
    </row>
    <row r="513" spans="1:13" ht="17.100000000000001" customHeight="1" x14ac:dyDescent="0.25">
      <c r="A513" s="91" t="s">
        <v>459</v>
      </c>
      <c r="B513" s="92"/>
      <c r="C513" s="92"/>
      <c r="D513" s="93"/>
      <c r="E513" s="93"/>
      <c r="F513" s="93"/>
      <c r="G513" s="92"/>
      <c r="H513" s="92"/>
      <c r="I513" s="92"/>
      <c r="J513" s="92"/>
      <c r="K513" s="92"/>
      <c r="L513" s="92"/>
      <c r="M513" s="94"/>
    </row>
    <row r="514" spans="1:13" x14ac:dyDescent="0.25">
      <c r="A514" s="4" t="s">
        <v>460</v>
      </c>
      <c r="B514" s="86" t="s">
        <v>461</v>
      </c>
      <c r="C514" s="87"/>
      <c r="D514" s="9">
        <v>2126000</v>
      </c>
      <c r="E514" s="9">
        <v>1086000</v>
      </c>
      <c r="F514" s="27">
        <v>1086000</v>
      </c>
      <c r="G514" s="11">
        <v>51</v>
      </c>
      <c r="H514" s="5">
        <v>95</v>
      </c>
      <c r="I514" s="68">
        <v>7</v>
      </c>
      <c r="J514" s="68">
        <v>7</v>
      </c>
      <c r="K514" s="104">
        <v>0</v>
      </c>
      <c r="L514" s="121"/>
      <c r="M514" s="68">
        <v>0</v>
      </c>
    </row>
    <row r="515" spans="1:13" x14ac:dyDescent="0.25">
      <c r="A515" s="4" t="s">
        <v>462</v>
      </c>
      <c r="B515" s="86" t="s">
        <v>463</v>
      </c>
      <c r="C515" s="87"/>
      <c r="D515" s="9">
        <v>147850</v>
      </c>
      <c r="E515" s="9">
        <v>98000</v>
      </c>
      <c r="F515" s="28">
        <v>95980</v>
      </c>
      <c r="G515" s="11">
        <v>43</v>
      </c>
      <c r="H515" s="5">
        <v>90</v>
      </c>
      <c r="I515" s="68">
        <v>7</v>
      </c>
      <c r="J515" s="68">
        <v>7</v>
      </c>
      <c r="K515" s="104">
        <v>0</v>
      </c>
      <c r="L515" s="121"/>
      <c r="M515" s="68">
        <v>0</v>
      </c>
    </row>
    <row r="516" spans="1:13" x14ac:dyDescent="0.25">
      <c r="A516" s="89" t="s">
        <v>19</v>
      </c>
      <c r="B516" s="90"/>
      <c r="C516" s="90"/>
      <c r="D516" s="44">
        <v>0</v>
      </c>
      <c r="E516" s="44">
        <v>0</v>
      </c>
      <c r="F516" s="48">
        <v>0</v>
      </c>
      <c r="G516" s="67" t="s">
        <v>14</v>
      </c>
      <c r="H516" s="12" t="s">
        <v>14</v>
      </c>
      <c r="I516" s="67" t="s">
        <v>14</v>
      </c>
      <c r="J516" s="67" t="s">
        <v>14</v>
      </c>
      <c r="K516" s="103" t="s">
        <v>14</v>
      </c>
      <c r="L516" s="122"/>
      <c r="M516" s="123" t="s">
        <v>14</v>
      </c>
    </row>
    <row r="517" spans="1:13" x14ac:dyDescent="0.25">
      <c r="A517" s="80" t="s">
        <v>20</v>
      </c>
      <c r="B517" s="81"/>
      <c r="C517" s="81"/>
      <c r="D517" s="20">
        <f>D514+D515</f>
        <v>2273850</v>
      </c>
      <c r="E517" s="20">
        <f>E514+E515</f>
        <v>1184000</v>
      </c>
      <c r="F517" s="20">
        <f>F514+F515</f>
        <v>1181980</v>
      </c>
      <c r="G517" s="67" t="s">
        <v>14</v>
      </c>
      <c r="H517" s="67" t="s">
        <v>14</v>
      </c>
      <c r="I517" s="67" t="s">
        <v>14</v>
      </c>
      <c r="J517" s="67" t="s">
        <v>14</v>
      </c>
      <c r="K517" s="103" t="s">
        <v>14</v>
      </c>
      <c r="L517" s="122"/>
      <c r="M517" s="123" t="s">
        <v>14</v>
      </c>
    </row>
    <row r="518" spans="1:13" x14ac:dyDescent="0.25">
      <c r="A518" s="82" t="s">
        <v>464</v>
      </c>
      <c r="B518" s="83"/>
      <c r="C518" s="83"/>
      <c r="D518" s="21">
        <f>D516+D517</f>
        <v>2273850</v>
      </c>
      <c r="E518" s="21">
        <f>E516+E517</f>
        <v>1184000</v>
      </c>
      <c r="F518" s="21">
        <f>F516+F517</f>
        <v>1181980</v>
      </c>
      <c r="G518" s="67" t="s">
        <v>14</v>
      </c>
      <c r="H518" s="67" t="s">
        <v>14</v>
      </c>
      <c r="I518" s="67" t="s">
        <v>14</v>
      </c>
      <c r="J518" s="67" t="s">
        <v>14</v>
      </c>
      <c r="K518" s="103" t="s">
        <v>14</v>
      </c>
      <c r="L518" s="122"/>
      <c r="M518" s="123" t="s">
        <v>14</v>
      </c>
    </row>
    <row r="519" spans="1:13" x14ac:dyDescent="0.25">
      <c r="A519" s="84" t="s">
        <v>512</v>
      </c>
      <c r="B519" s="85"/>
      <c r="C519" s="85"/>
      <c r="D519" s="22">
        <f>D495+D500+D505+D510+D516</f>
        <v>717020</v>
      </c>
      <c r="E519" s="22">
        <f>E495+E500+E505+E510+E516</f>
        <v>533600</v>
      </c>
      <c r="F519" s="22">
        <f>F495+F500+F505+F510+F516</f>
        <v>533600</v>
      </c>
      <c r="G519" s="67" t="s">
        <v>14</v>
      </c>
      <c r="H519" s="67" t="s">
        <v>14</v>
      </c>
      <c r="I519" s="67" t="s">
        <v>14</v>
      </c>
      <c r="J519" s="67" t="s">
        <v>14</v>
      </c>
      <c r="K519" s="103" t="s">
        <v>14</v>
      </c>
      <c r="L519" s="122"/>
      <c r="M519" s="123" t="s">
        <v>14</v>
      </c>
    </row>
    <row r="520" spans="1:13" x14ac:dyDescent="0.25">
      <c r="A520" s="74" t="s">
        <v>513</v>
      </c>
      <c r="B520" s="75"/>
      <c r="C520" s="75"/>
      <c r="D520" s="52">
        <f t="shared" ref="D520:F521" si="13">D496+D501+D506+D511+D517</f>
        <v>2596450</v>
      </c>
      <c r="E520" s="52">
        <f t="shared" si="13"/>
        <v>1419200</v>
      </c>
      <c r="F520" s="52">
        <f t="shared" si="13"/>
        <v>1417180</v>
      </c>
      <c r="G520" s="67" t="s">
        <v>14</v>
      </c>
      <c r="H520" s="67" t="s">
        <v>14</v>
      </c>
      <c r="I520" s="67" t="s">
        <v>14</v>
      </c>
      <c r="J520" s="67" t="s">
        <v>14</v>
      </c>
      <c r="K520" s="103" t="s">
        <v>14</v>
      </c>
      <c r="L520" s="122"/>
      <c r="M520" s="123" t="s">
        <v>14</v>
      </c>
    </row>
    <row r="521" spans="1:13" x14ac:dyDescent="0.25">
      <c r="A521" s="96" t="s">
        <v>465</v>
      </c>
      <c r="B521" s="97"/>
      <c r="C521" s="97"/>
      <c r="D521" s="23">
        <f t="shared" si="13"/>
        <v>3313470</v>
      </c>
      <c r="E521" s="23">
        <f t="shared" si="13"/>
        <v>1952800</v>
      </c>
      <c r="F521" s="23">
        <f t="shared" si="13"/>
        <v>1950780</v>
      </c>
      <c r="G521" s="67" t="s">
        <v>14</v>
      </c>
      <c r="H521" s="67" t="s">
        <v>14</v>
      </c>
      <c r="I521" s="67" t="s">
        <v>14</v>
      </c>
      <c r="J521" s="67" t="s">
        <v>14</v>
      </c>
      <c r="K521" s="103" t="s">
        <v>14</v>
      </c>
      <c r="L521" s="122"/>
      <c r="M521" s="123" t="s">
        <v>14</v>
      </c>
    </row>
    <row r="522" spans="1:13" ht="18.600000000000001" customHeight="1" x14ac:dyDescent="0.25">
      <c r="A522" s="95" t="s">
        <v>466</v>
      </c>
      <c r="B522" s="92"/>
      <c r="C522" s="92"/>
      <c r="D522" s="93"/>
      <c r="E522" s="93"/>
      <c r="F522" s="93"/>
      <c r="G522" s="92"/>
      <c r="H522" s="92"/>
      <c r="I522" s="92"/>
      <c r="J522" s="92"/>
      <c r="K522" s="92"/>
      <c r="L522" s="92"/>
      <c r="M522" s="94"/>
    </row>
    <row r="523" spans="1:13" ht="17.100000000000001" customHeight="1" x14ac:dyDescent="0.25">
      <c r="A523" s="91" t="s">
        <v>467</v>
      </c>
      <c r="B523" s="92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4"/>
    </row>
    <row r="524" spans="1:13" x14ac:dyDescent="0.25">
      <c r="A524" s="4" t="s">
        <v>468</v>
      </c>
      <c r="B524" s="86" t="s">
        <v>469</v>
      </c>
      <c r="C524" s="87"/>
      <c r="D524" s="9">
        <v>711000</v>
      </c>
      <c r="E524" s="9">
        <v>564000</v>
      </c>
      <c r="F524" s="27">
        <v>564000</v>
      </c>
      <c r="G524" s="11">
        <v>45.3</v>
      </c>
      <c r="H524" s="5">
        <v>110</v>
      </c>
      <c r="I524" s="68">
        <v>7</v>
      </c>
      <c r="J524" s="68">
        <v>7</v>
      </c>
      <c r="K524" s="104">
        <v>0</v>
      </c>
      <c r="L524" s="121"/>
      <c r="M524" s="68">
        <v>0</v>
      </c>
    </row>
    <row r="525" spans="1:13" x14ac:dyDescent="0.25">
      <c r="A525" s="4" t="s">
        <v>470</v>
      </c>
      <c r="B525" s="86" t="s">
        <v>471</v>
      </c>
      <c r="C525" s="87"/>
      <c r="D525" s="9">
        <v>13990</v>
      </c>
      <c r="E525" s="9">
        <v>11000</v>
      </c>
      <c r="F525" s="28">
        <v>11000</v>
      </c>
      <c r="G525" s="11">
        <v>46.3</v>
      </c>
      <c r="H525" s="5">
        <v>100</v>
      </c>
      <c r="I525" s="68">
        <v>7</v>
      </c>
      <c r="J525" s="68">
        <v>7</v>
      </c>
      <c r="K525" s="104">
        <v>0</v>
      </c>
      <c r="L525" s="121"/>
      <c r="M525" s="68">
        <v>0</v>
      </c>
    </row>
    <row r="526" spans="1:13" x14ac:dyDescent="0.25">
      <c r="A526" s="89" t="s">
        <v>19</v>
      </c>
      <c r="B526" s="90"/>
      <c r="C526" s="90"/>
      <c r="D526" s="44">
        <v>0</v>
      </c>
      <c r="E526" s="44">
        <v>0</v>
      </c>
      <c r="F526" s="48">
        <v>0</v>
      </c>
      <c r="G526" s="67" t="s">
        <v>14</v>
      </c>
      <c r="H526" s="12" t="s">
        <v>14</v>
      </c>
      <c r="I526" s="67" t="s">
        <v>14</v>
      </c>
      <c r="J526" s="67" t="s">
        <v>14</v>
      </c>
      <c r="K526" s="103" t="s">
        <v>14</v>
      </c>
      <c r="L526" s="122"/>
      <c r="M526" s="123" t="s">
        <v>14</v>
      </c>
    </row>
    <row r="527" spans="1:13" x14ac:dyDescent="0.25">
      <c r="A527" s="80" t="s">
        <v>20</v>
      </c>
      <c r="B527" s="81"/>
      <c r="C527" s="81"/>
      <c r="D527" s="20">
        <f>D524+D525</f>
        <v>724990</v>
      </c>
      <c r="E527" s="20">
        <f>E524+E525</f>
        <v>575000</v>
      </c>
      <c r="F527" s="20">
        <f>F524+F525</f>
        <v>575000</v>
      </c>
      <c r="G527" s="67" t="s">
        <v>14</v>
      </c>
      <c r="H527" s="67" t="s">
        <v>14</v>
      </c>
      <c r="I527" s="67" t="s">
        <v>14</v>
      </c>
      <c r="J527" s="67" t="s">
        <v>14</v>
      </c>
      <c r="K527" s="103" t="s">
        <v>14</v>
      </c>
      <c r="L527" s="122"/>
      <c r="M527" s="123" t="s">
        <v>14</v>
      </c>
    </row>
    <row r="528" spans="1:13" x14ac:dyDescent="0.25">
      <c r="A528" s="82" t="s">
        <v>472</v>
      </c>
      <c r="B528" s="83"/>
      <c r="C528" s="83"/>
      <c r="D528" s="21">
        <f>D526+D527</f>
        <v>724990</v>
      </c>
      <c r="E528" s="21">
        <f>E526+E527</f>
        <v>575000</v>
      </c>
      <c r="F528" s="21">
        <f>F526+F527</f>
        <v>575000</v>
      </c>
      <c r="G528" s="67" t="s">
        <v>14</v>
      </c>
      <c r="H528" s="67" t="s">
        <v>14</v>
      </c>
      <c r="I528" s="67" t="s">
        <v>14</v>
      </c>
      <c r="J528" s="67" t="s">
        <v>14</v>
      </c>
      <c r="K528" s="103" t="s">
        <v>14</v>
      </c>
      <c r="L528" s="122"/>
      <c r="M528" s="123" t="s">
        <v>14</v>
      </c>
    </row>
    <row r="529" spans="1:13" ht="17.100000000000001" customHeight="1" x14ac:dyDescent="0.25">
      <c r="A529" s="91" t="s">
        <v>473</v>
      </c>
      <c r="B529" s="92"/>
      <c r="C529" s="92"/>
      <c r="D529" s="93"/>
      <c r="E529" s="93"/>
      <c r="F529" s="93"/>
      <c r="G529" s="92"/>
      <c r="H529" s="92"/>
      <c r="I529" s="92"/>
      <c r="J529" s="92"/>
      <c r="K529" s="92"/>
      <c r="L529" s="92"/>
      <c r="M529" s="94"/>
    </row>
    <row r="530" spans="1:13" x14ac:dyDescent="0.25">
      <c r="A530" s="4" t="s">
        <v>474</v>
      </c>
      <c r="B530" s="86" t="s">
        <v>475</v>
      </c>
      <c r="C530" s="87"/>
      <c r="D530" s="9">
        <v>74000</v>
      </c>
      <c r="E530" s="9">
        <v>47000</v>
      </c>
      <c r="F530" s="27">
        <v>42000</v>
      </c>
      <c r="G530" s="11">
        <v>35.299999999999997</v>
      </c>
      <c r="H530" s="5">
        <v>100</v>
      </c>
      <c r="I530" s="68">
        <v>7</v>
      </c>
      <c r="J530" s="68">
        <v>7</v>
      </c>
      <c r="K530" s="104">
        <v>0</v>
      </c>
      <c r="L530" s="121"/>
      <c r="M530" s="68">
        <v>0</v>
      </c>
    </row>
    <row r="531" spans="1:13" x14ac:dyDescent="0.25">
      <c r="A531" s="4" t="s">
        <v>476</v>
      </c>
      <c r="B531" s="86" t="s">
        <v>477</v>
      </c>
      <c r="C531" s="87"/>
      <c r="D531" s="9">
        <v>136000</v>
      </c>
      <c r="E531" s="9">
        <v>94000</v>
      </c>
      <c r="F531" s="27">
        <v>94000</v>
      </c>
      <c r="G531" s="11">
        <v>32.5</v>
      </c>
      <c r="H531" s="5">
        <v>120</v>
      </c>
      <c r="I531" s="68">
        <v>7</v>
      </c>
      <c r="J531" s="68">
        <v>7</v>
      </c>
      <c r="K531" s="104">
        <v>0</v>
      </c>
      <c r="L531" s="121"/>
      <c r="M531" s="68">
        <v>0</v>
      </c>
    </row>
    <row r="532" spans="1:13" x14ac:dyDescent="0.25">
      <c r="A532" s="4" t="s">
        <v>478</v>
      </c>
      <c r="B532" s="86" t="s">
        <v>479</v>
      </c>
      <c r="C532" s="87"/>
      <c r="D532" s="9">
        <v>63000</v>
      </c>
      <c r="E532" s="9">
        <v>35000</v>
      </c>
      <c r="F532" s="28">
        <v>35000</v>
      </c>
      <c r="G532" s="11">
        <v>35.799999999999997</v>
      </c>
      <c r="H532" s="5">
        <v>105</v>
      </c>
      <c r="I532" s="68">
        <v>7</v>
      </c>
      <c r="J532" s="68">
        <v>7</v>
      </c>
      <c r="K532" s="104">
        <v>0</v>
      </c>
      <c r="L532" s="121"/>
      <c r="M532" s="68">
        <v>0</v>
      </c>
    </row>
    <row r="533" spans="1:13" x14ac:dyDescent="0.25">
      <c r="A533" s="89" t="s">
        <v>19</v>
      </c>
      <c r="B533" s="90"/>
      <c r="C533" s="90"/>
      <c r="D533" s="44">
        <v>0</v>
      </c>
      <c r="E533" s="44">
        <v>0</v>
      </c>
      <c r="F533" s="48">
        <v>0</v>
      </c>
      <c r="G533" s="67" t="s">
        <v>14</v>
      </c>
      <c r="H533" s="12" t="s">
        <v>14</v>
      </c>
      <c r="I533" s="67" t="s">
        <v>14</v>
      </c>
      <c r="J533" s="67" t="s">
        <v>14</v>
      </c>
      <c r="K533" s="103" t="s">
        <v>14</v>
      </c>
      <c r="L533" s="122"/>
      <c r="M533" s="123" t="s">
        <v>14</v>
      </c>
    </row>
    <row r="534" spans="1:13" x14ac:dyDescent="0.25">
      <c r="A534" s="80" t="s">
        <v>20</v>
      </c>
      <c r="B534" s="81"/>
      <c r="C534" s="81"/>
      <c r="D534" s="20">
        <f>D530+D531+D532</f>
        <v>273000</v>
      </c>
      <c r="E534" s="20">
        <f>E530+E531+E532</f>
        <v>176000</v>
      </c>
      <c r="F534" s="20">
        <f>F530+F531+F532</f>
        <v>171000</v>
      </c>
      <c r="G534" s="67" t="s">
        <v>14</v>
      </c>
      <c r="H534" s="67" t="s">
        <v>14</v>
      </c>
      <c r="I534" s="67" t="s">
        <v>14</v>
      </c>
      <c r="J534" s="67" t="s">
        <v>14</v>
      </c>
      <c r="K534" s="103" t="s">
        <v>14</v>
      </c>
      <c r="L534" s="122"/>
      <c r="M534" s="123" t="s">
        <v>14</v>
      </c>
    </row>
    <row r="535" spans="1:13" x14ac:dyDescent="0.25">
      <c r="A535" s="82" t="s">
        <v>480</v>
      </c>
      <c r="B535" s="83"/>
      <c r="C535" s="83"/>
      <c r="D535" s="21">
        <f>D533+D534</f>
        <v>273000</v>
      </c>
      <c r="E535" s="21">
        <f>E533+E534</f>
        <v>176000</v>
      </c>
      <c r="F535" s="21">
        <f>F533+F534</f>
        <v>171000</v>
      </c>
      <c r="G535" s="67" t="s">
        <v>14</v>
      </c>
      <c r="H535" s="67" t="s">
        <v>14</v>
      </c>
      <c r="I535" s="67" t="s">
        <v>14</v>
      </c>
      <c r="J535" s="67" t="s">
        <v>14</v>
      </c>
      <c r="K535" s="103" t="s">
        <v>14</v>
      </c>
      <c r="L535" s="122"/>
      <c r="M535" s="123" t="s">
        <v>14</v>
      </c>
    </row>
    <row r="536" spans="1:13" x14ac:dyDescent="0.25">
      <c r="A536" s="84" t="s">
        <v>515</v>
      </c>
      <c r="B536" s="85"/>
      <c r="C536" s="85"/>
      <c r="D536" s="22">
        <f>D526+D533</f>
        <v>0</v>
      </c>
      <c r="E536" s="22">
        <f>E526+E533</f>
        <v>0</v>
      </c>
      <c r="F536" s="22">
        <f>F526+F533</f>
        <v>0</v>
      </c>
      <c r="G536" s="67" t="s">
        <v>14</v>
      </c>
      <c r="H536" s="67" t="s">
        <v>14</v>
      </c>
      <c r="I536" s="67" t="s">
        <v>14</v>
      </c>
      <c r="J536" s="67" t="s">
        <v>14</v>
      </c>
      <c r="K536" s="103" t="s">
        <v>14</v>
      </c>
      <c r="L536" s="122"/>
      <c r="M536" s="123" t="s">
        <v>14</v>
      </c>
    </row>
    <row r="537" spans="1:13" x14ac:dyDescent="0.25">
      <c r="A537" s="74" t="s">
        <v>514</v>
      </c>
      <c r="B537" s="75"/>
      <c r="C537" s="75"/>
      <c r="D537" s="52">
        <f t="shared" ref="D537:F538" si="14">D527+D534</f>
        <v>997990</v>
      </c>
      <c r="E537" s="52">
        <f t="shared" si="14"/>
        <v>751000</v>
      </c>
      <c r="F537" s="52">
        <f t="shared" si="14"/>
        <v>746000</v>
      </c>
      <c r="G537" s="67" t="s">
        <v>14</v>
      </c>
      <c r="H537" s="67" t="s">
        <v>14</v>
      </c>
      <c r="I537" s="67" t="s">
        <v>14</v>
      </c>
      <c r="J537" s="67" t="s">
        <v>14</v>
      </c>
      <c r="K537" s="103" t="s">
        <v>14</v>
      </c>
      <c r="L537" s="122"/>
      <c r="M537" s="123" t="s">
        <v>14</v>
      </c>
    </row>
    <row r="538" spans="1:13" ht="15.75" thickBot="1" x14ac:dyDescent="0.3">
      <c r="A538" s="76" t="s">
        <v>481</v>
      </c>
      <c r="B538" s="77"/>
      <c r="C538" s="77"/>
      <c r="D538" s="58">
        <f t="shared" si="14"/>
        <v>997990</v>
      </c>
      <c r="E538" s="58">
        <f t="shared" si="14"/>
        <v>751000</v>
      </c>
      <c r="F538" s="58">
        <f t="shared" si="14"/>
        <v>746000</v>
      </c>
      <c r="G538" s="67" t="s">
        <v>14</v>
      </c>
      <c r="H538" s="67" t="s">
        <v>14</v>
      </c>
      <c r="I538" s="67" t="s">
        <v>14</v>
      </c>
      <c r="J538" s="67" t="s">
        <v>14</v>
      </c>
      <c r="K538" s="103" t="s">
        <v>14</v>
      </c>
      <c r="L538" s="122"/>
      <c r="M538" s="123" t="s">
        <v>14</v>
      </c>
    </row>
    <row r="539" spans="1:13" x14ac:dyDescent="0.25">
      <c r="A539" s="78" t="s">
        <v>482</v>
      </c>
      <c r="B539" s="79"/>
      <c r="C539" s="79"/>
      <c r="D539" s="126">
        <f t="shared" ref="D539:F541" si="15">D12+D46+D79+D105+D120+D166+D212+D263+D283+D316+D378+D489+D519+D536</f>
        <v>10954126</v>
      </c>
      <c r="E539" s="15">
        <f t="shared" si="15"/>
        <v>4804900</v>
      </c>
      <c r="F539" s="59">
        <f t="shared" si="15"/>
        <v>3770100</v>
      </c>
      <c r="G539" s="67" t="s">
        <v>14</v>
      </c>
      <c r="H539" s="67" t="s">
        <v>14</v>
      </c>
      <c r="I539" s="67" t="s">
        <v>14</v>
      </c>
      <c r="J539" s="103" t="s">
        <v>14</v>
      </c>
      <c r="K539" s="122"/>
      <c r="L539" s="123" t="s">
        <v>14</v>
      </c>
    </row>
    <row r="540" spans="1:13" ht="15.75" thickBot="1" x14ac:dyDescent="0.3">
      <c r="A540" s="71" t="s">
        <v>483</v>
      </c>
      <c r="B540" s="72"/>
      <c r="C540" s="72"/>
      <c r="D540" s="127">
        <f t="shared" si="15"/>
        <v>53580819</v>
      </c>
      <c r="E540" s="60">
        <f t="shared" si="15"/>
        <v>38260788</v>
      </c>
      <c r="F540" s="61">
        <f t="shared" si="15"/>
        <v>33679388</v>
      </c>
      <c r="G540" s="67" t="s">
        <v>14</v>
      </c>
      <c r="H540" s="67" t="s">
        <v>14</v>
      </c>
      <c r="I540" s="67" t="s">
        <v>14</v>
      </c>
      <c r="J540" s="103" t="s">
        <v>14</v>
      </c>
      <c r="K540" s="122"/>
      <c r="L540" s="123" t="s">
        <v>14</v>
      </c>
    </row>
    <row r="541" spans="1:13" ht="15.75" thickBot="1" x14ac:dyDescent="0.3">
      <c r="A541" s="128" t="s">
        <v>484</v>
      </c>
      <c r="B541" s="129"/>
      <c r="C541" s="129"/>
      <c r="D541" s="130">
        <f t="shared" si="15"/>
        <v>64534945</v>
      </c>
      <c r="E541" s="131">
        <f t="shared" si="15"/>
        <v>43065688</v>
      </c>
      <c r="F541" s="132">
        <f t="shared" si="15"/>
        <v>37449488</v>
      </c>
      <c r="G541" s="67" t="s">
        <v>14</v>
      </c>
      <c r="H541" s="67" t="s">
        <v>14</v>
      </c>
      <c r="I541" s="67" t="s">
        <v>14</v>
      </c>
      <c r="J541" s="103" t="s">
        <v>14</v>
      </c>
      <c r="K541" s="122"/>
      <c r="L541" s="123" t="s">
        <v>14</v>
      </c>
    </row>
    <row r="542" spans="1:13" ht="17.100000000000001" customHeight="1" x14ac:dyDescent="0.25"/>
    <row r="543" spans="1:13" ht="17.100000000000001" customHeight="1" x14ac:dyDescent="0.25">
      <c r="A543" s="73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</row>
    <row r="544" spans="1:13" ht="16.899999999999999" customHeight="1" x14ac:dyDescent="0.25">
      <c r="A544" s="69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</row>
    <row r="545" ht="0" hidden="1" customHeight="1" x14ac:dyDescent="0.25"/>
    <row r="546" ht="3" customHeight="1" x14ac:dyDescent="0.25"/>
  </sheetData>
  <mergeCells count="981">
    <mergeCell ref="B7:C7"/>
    <mergeCell ref="K7:L7"/>
    <mergeCell ref="B8:C8"/>
    <mergeCell ref="K8:L8"/>
    <mergeCell ref="A4:M4"/>
    <mergeCell ref="A5:M5"/>
    <mergeCell ref="B6:C6"/>
    <mergeCell ref="K6:L6"/>
    <mergeCell ref="A2:M2"/>
    <mergeCell ref="B3:C3"/>
    <mergeCell ref="K3:L3"/>
    <mergeCell ref="A12:C12"/>
    <mergeCell ref="K12:L12"/>
    <mergeCell ref="A13:C13"/>
    <mergeCell ref="K13:L13"/>
    <mergeCell ref="A14:C14"/>
    <mergeCell ref="K14:L14"/>
    <mergeCell ref="A9:C9"/>
    <mergeCell ref="K9:L9"/>
    <mergeCell ref="A10:C10"/>
    <mergeCell ref="K10:L10"/>
    <mergeCell ref="A11:C11"/>
    <mergeCell ref="K11:L11"/>
    <mergeCell ref="A18:C18"/>
    <mergeCell ref="K18:L18"/>
    <mergeCell ref="A19:C19"/>
    <mergeCell ref="K19:L19"/>
    <mergeCell ref="A20:C20"/>
    <mergeCell ref="K20:L20"/>
    <mergeCell ref="A15:M15"/>
    <mergeCell ref="A16:M16"/>
    <mergeCell ref="B17:C17"/>
    <mergeCell ref="K17:L17"/>
    <mergeCell ref="A24:C24"/>
    <mergeCell ref="K24:L24"/>
    <mergeCell ref="A25:C25"/>
    <mergeCell ref="K25:L25"/>
    <mergeCell ref="A26:M26"/>
    <mergeCell ref="A21:M21"/>
    <mergeCell ref="B22:C22"/>
    <mergeCell ref="K22:L22"/>
    <mergeCell ref="A23:C23"/>
    <mergeCell ref="K23:L23"/>
    <mergeCell ref="A29:C29"/>
    <mergeCell ref="K29:L29"/>
    <mergeCell ref="A30:C30"/>
    <mergeCell ref="K30:L30"/>
    <mergeCell ref="A31:M31"/>
    <mergeCell ref="B27:C27"/>
    <mergeCell ref="K27:L27"/>
    <mergeCell ref="A28:C28"/>
    <mergeCell ref="K28:L28"/>
    <mergeCell ref="A34:C34"/>
    <mergeCell ref="K34:L34"/>
    <mergeCell ref="A35:C35"/>
    <mergeCell ref="K35:L35"/>
    <mergeCell ref="A36:M36"/>
    <mergeCell ref="B32:C32"/>
    <mergeCell ref="K32:L32"/>
    <mergeCell ref="A33:C33"/>
    <mergeCell ref="K33:L33"/>
    <mergeCell ref="A39:C39"/>
    <mergeCell ref="K39:L39"/>
    <mergeCell ref="A40:C40"/>
    <mergeCell ref="K40:L40"/>
    <mergeCell ref="A41:M41"/>
    <mergeCell ref="B37:C37"/>
    <mergeCell ref="K37:L37"/>
    <mergeCell ref="A38:C38"/>
    <mergeCell ref="K38:L38"/>
    <mergeCell ref="A44:C44"/>
    <mergeCell ref="K44:L44"/>
    <mergeCell ref="A45:C45"/>
    <mergeCell ref="K45:L45"/>
    <mergeCell ref="A46:C46"/>
    <mergeCell ref="K46:L46"/>
    <mergeCell ref="B42:C42"/>
    <mergeCell ref="K42:L42"/>
    <mergeCell ref="A43:C43"/>
    <mergeCell ref="K43:L43"/>
    <mergeCell ref="A50:M50"/>
    <mergeCell ref="B51:C51"/>
    <mergeCell ref="K51:L51"/>
    <mergeCell ref="A52:C52"/>
    <mergeCell ref="K52:L52"/>
    <mergeCell ref="A47:C47"/>
    <mergeCell ref="K47:L47"/>
    <mergeCell ref="A48:C48"/>
    <mergeCell ref="K48:L48"/>
    <mergeCell ref="A49:M49"/>
    <mergeCell ref="B57:C57"/>
    <mergeCell ref="K57:L57"/>
    <mergeCell ref="A58:C58"/>
    <mergeCell ref="K58:L58"/>
    <mergeCell ref="B56:C56"/>
    <mergeCell ref="K56:L56"/>
    <mergeCell ref="A53:C53"/>
    <mergeCell ref="K53:L53"/>
    <mergeCell ref="A54:C54"/>
    <mergeCell ref="K54:L54"/>
    <mergeCell ref="A55:M55"/>
    <mergeCell ref="B62:C62"/>
    <mergeCell ref="K62:L62"/>
    <mergeCell ref="B63:C63"/>
    <mergeCell ref="K63:L63"/>
    <mergeCell ref="A59:C59"/>
    <mergeCell ref="K59:L59"/>
    <mergeCell ref="A60:C60"/>
    <mergeCell ref="K60:L60"/>
    <mergeCell ref="A61:M61"/>
    <mergeCell ref="A67:M67"/>
    <mergeCell ref="B68:C68"/>
    <mergeCell ref="K68:L68"/>
    <mergeCell ref="B69:C69"/>
    <mergeCell ref="K69:L69"/>
    <mergeCell ref="A64:C64"/>
    <mergeCell ref="K64:L64"/>
    <mergeCell ref="A65:C65"/>
    <mergeCell ref="K65:L65"/>
    <mergeCell ref="A66:C66"/>
    <mergeCell ref="K66:L66"/>
    <mergeCell ref="A73:M73"/>
    <mergeCell ref="B74:C74"/>
    <mergeCell ref="K74:L74"/>
    <mergeCell ref="B75:C75"/>
    <mergeCell ref="K75:L75"/>
    <mergeCell ref="A70:C70"/>
    <mergeCell ref="K70:L70"/>
    <mergeCell ref="A71:C71"/>
    <mergeCell ref="K71:L71"/>
    <mergeCell ref="A72:C72"/>
    <mergeCell ref="K72:L72"/>
    <mergeCell ref="A79:C79"/>
    <mergeCell ref="K79:L79"/>
    <mergeCell ref="A80:C80"/>
    <mergeCell ref="K80:L80"/>
    <mergeCell ref="A81:C81"/>
    <mergeCell ref="K81:L81"/>
    <mergeCell ref="A76:C76"/>
    <mergeCell ref="K76:L76"/>
    <mergeCell ref="A77:C77"/>
    <mergeCell ref="K77:L77"/>
    <mergeCell ref="A78:C78"/>
    <mergeCell ref="K78:L78"/>
    <mergeCell ref="A85:C85"/>
    <mergeCell ref="K85:L85"/>
    <mergeCell ref="A86:C86"/>
    <mergeCell ref="K86:L86"/>
    <mergeCell ref="A87:C87"/>
    <mergeCell ref="K87:L87"/>
    <mergeCell ref="A82:M82"/>
    <mergeCell ref="A83:M83"/>
    <mergeCell ref="B84:C84"/>
    <mergeCell ref="K84:L84"/>
    <mergeCell ref="A91:C91"/>
    <mergeCell ref="K91:L91"/>
    <mergeCell ref="A92:C92"/>
    <mergeCell ref="K92:L92"/>
    <mergeCell ref="A93:C93"/>
    <mergeCell ref="K93:L93"/>
    <mergeCell ref="A88:M88"/>
    <mergeCell ref="B89:C89"/>
    <mergeCell ref="K89:L89"/>
    <mergeCell ref="B90:C90"/>
    <mergeCell ref="K90:L90"/>
    <mergeCell ref="A97:C97"/>
    <mergeCell ref="K97:L97"/>
    <mergeCell ref="A98:C98"/>
    <mergeCell ref="K98:L98"/>
    <mergeCell ref="A99:M99"/>
    <mergeCell ref="A94:M94"/>
    <mergeCell ref="B95:C95"/>
    <mergeCell ref="K95:L95"/>
    <mergeCell ref="A96:C96"/>
    <mergeCell ref="K96:L96"/>
    <mergeCell ref="A102:C102"/>
    <mergeCell ref="K102:L102"/>
    <mergeCell ref="A103:C103"/>
    <mergeCell ref="K103:L103"/>
    <mergeCell ref="A104:C104"/>
    <mergeCell ref="K104:L104"/>
    <mergeCell ref="B100:C100"/>
    <mergeCell ref="K100:L100"/>
    <mergeCell ref="B101:C101"/>
    <mergeCell ref="K101:L101"/>
    <mergeCell ref="A111:C111"/>
    <mergeCell ref="K111:L111"/>
    <mergeCell ref="A108:M108"/>
    <mergeCell ref="A109:M109"/>
    <mergeCell ref="B110:C110"/>
    <mergeCell ref="K110:L110"/>
    <mergeCell ref="A105:C105"/>
    <mergeCell ref="K105:L105"/>
    <mergeCell ref="A106:C106"/>
    <mergeCell ref="K106:L106"/>
    <mergeCell ref="A107:C107"/>
    <mergeCell ref="K107:L107"/>
    <mergeCell ref="B115:C115"/>
    <mergeCell ref="K115:L115"/>
    <mergeCell ref="B116:C116"/>
    <mergeCell ref="K116:L116"/>
    <mergeCell ref="A112:C112"/>
    <mergeCell ref="K112:L112"/>
    <mergeCell ref="A113:C113"/>
    <mergeCell ref="K113:L113"/>
    <mergeCell ref="A114:M114"/>
    <mergeCell ref="A120:C120"/>
    <mergeCell ref="K120:L120"/>
    <mergeCell ref="A121:C121"/>
    <mergeCell ref="K121:L121"/>
    <mergeCell ref="A122:C122"/>
    <mergeCell ref="K122:L122"/>
    <mergeCell ref="A117:C117"/>
    <mergeCell ref="K117:L117"/>
    <mergeCell ref="A118:C118"/>
    <mergeCell ref="K118:L118"/>
    <mergeCell ref="A119:C119"/>
    <mergeCell ref="K119:L119"/>
    <mergeCell ref="A126:C126"/>
    <mergeCell ref="K126:L126"/>
    <mergeCell ref="A127:C127"/>
    <mergeCell ref="K127:L127"/>
    <mergeCell ref="A128:C128"/>
    <mergeCell ref="K128:L128"/>
    <mergeCell ref="A123:M123"/>
    <mergeCell ref="A124:M124"/>
    <mergeCell ref="B125:C125"/>
    <mergeCell ref="K125:L125"/>
    <mergeCell ref="A132:C132"/>
    <mergeCell ref="K132:L132"/>
    <mergeCell ref="A133:C133"/>
    <mergeCell ref="K133:L133"/>
    <mergeCell ref="A134:C134"/>
    <mergeCell ref="K134:L134"/>
    <mergeCell ref="A129:M129"/>
    <mergeCell ref="B130:C130"/>
    <mergeCell ref="K130:L130"/>
    <mergeCell ref="B131:C131"/>
    <mergeCell ref="K131:L131"/>
    <mergeCell ref="A138:C138"/>
    <mergeCell ref="K138:L138"/>
    <mergeCell ref="A139:C139"/>
    <mergeCell ref="K139:L139"/>
    <mergeCell ref="A140:M140"/>
    <mergeCell ref="A135:M135"/>
    <mergeCell ref="B136:C136"/>
    <mergeCell ref="K136:L136"/>
    <mergeCell ref="A137:C137"/>
    <mergeCell ref="K137:L137"/>
    <mergeCell ref="A143:C143"/>
    <mergeCell ref="K143:L143"/>
    <mergeCell ref="A144:C144"/>
    <mergeCell ref="K144:L144"/>
    <mergeCell ref="A145:M145"/>
    <mergeCell ref="B141:C141"/>
    <mergeCell ref="K141:L141"/>
    <mergeCell ref="A142:C142"/>
    <mergeCell ref="K142:L142"/>
    <mergeCell ref="A148:C148"/>
    <mergeCell ref="K148:L148"/>
    <mergeCell ref="A149:C149"/>
    <mergeCell ref="K149:L149"/>
    <mergeCell ref="A150:M150"/>
    <mergeCell ref="B146:C146"/>
    <mergeCell ref="K146:L146"/>
    <mergeCell ref="A147:C147"/>
    <mergeCell ref="K147:L147"/>
    <mergeCell ref="A153:C153"/>
    <mergeCell ref="K153:L153"/>
    <mergeCell ref="A154:C154"/>
    <mergeCell ref="K154:L154"/>
    <mergeCell ref="A155:M155"/>
    <mergeCell ref="B151:C151"/>
    <mergeCell ref="K151:L151"/>
    <mergeCell ref="A152:C152"/>
    <mergeCell ref="K152:L152"/>
    <mergeCell ref="A158:C158"/>
    <mergeCell ref="K158:L158"/>
    <mergeCell ref="A159:C159"/>
    <mergeCell ref="K159:L159"/>
    <mergeCell ref="A160:C160"/>
    <mergeCell ref="K160:L160"/>
    <mergeCell ref="B156:C156"/>
    <mergeCell ref="K156:L156"/>
    <mergeCell ref="B157:C157"/>
    <mergeCell ref="K157:L157"/>
    <mergeCell ref="A164:C164"/>
    <mergeCell ref="K164:L164"/>
    <mergeCell ref="A165:C165"/>
    <mergeCell ref="K165:L165"/>
    <mergeCell ref="A166:C166"/>
    <mergeCell ref="K166:L166"/>
    <mergeCell ref="A161:M161"/>
    <mergeCell ref="B162:C162"/>
    <mergeCell ref="K162:L162"/>
    <mergeCell ref="A163:C163"/>
    <mergeCell ref="K163:L163"/>
    <mergeCell ref="A170:M170"/>
    <mergeCell ref="B171:C171"/>
    <mergeCell ref="K171:L171"/>
    <mergeCell ref="A172:C172"/>
    <mergeCell ref="K172:L172"/>
    <mergeCell ref="A167:C167"/>
    <mergeCell ref="K167:L167"/>
    <mergeCell ref="A168:C168"/>
    <mergeCell ref="K168:L168"/>
    <mergeCell ref="A169:M169"/>
    <mergeCell ref="B176:C176"/>
    <mergeCell ref="K176:L176"/>
    <mergeCell ref="A177:C177"/>
    <mergeCell ref="K177:L177"/>
    <mergeCell ref="A173:C173"/>
    <mergeCell ref="K173:L173"/>
    <mergeCell ref="A174:C174"/>
    <mergeCell ref="K174:L174"/>
    <mergeCell ref="A175:M175"/>
    <mergeCell ref="B183:C183"/>
    <mergeCell ref="K183:L183"/>
    <mergeCell ref="B184:C184"/>
    <mergeCell ref="K184:L184"/>
    <mergeCell ref="B181:C181"/>
    <mergeCell ref="K181:L181"/>
    <mergeCell ref="B182:C182"/>
    <mergeCell ref="K182:L182"/>
    <mergeCell ref="A178:C178"/>
    <mergeCell ref="K178:L178"/>
    <mergeCell ref="A179:C179"/>
    <mergeCell ref="K179:L179"/>
    <mergeCell ref="A180:M180"/>
    <mergeCell ref="A188:M188"/>
    <mergeCell ref="B189:C189"/>
    <mergeCell ref="K189:L189"/>
    <mergeCell ref="B190:C190"/>
    <mergeCell ref="K190:L190"/>
    <mergeCell ref="A185:C185"/>
    <mergeCell ref="K185:L185"/>
    <mergeCell ref="A186:C186"/>
    <mergeCell ref="K186:L186"/>
    <mergeCell ref="A187:C187"/>
    <mergeCell ref="K187:L187"/>
    <mergeCell ref="A193:C193"/>
    <mergeCell ref="K193:L193"/>
    <mergeCell ref="A194:C194"/>
    <mergeCell ref="K194:L194"/>
    <mergeCell ref="A195:M195"/>
    <mergeCell ref="B191:C191"/>
    <mergeCell ref="K191:L191"/>
    <mergeCell ref="A192:C192"/>
    <mergeCell ref="K192:L192"/>
    <mergeCell ref="A198:C198"/>
    <mergeCell ref="K198:L198"/>
    <mergeCell ref="A199:C199"/>
    <mergeCell ref="K199:L199"/>
    <mergeCell ref="A200:C200"/>
    <mergeCell ref="K200:L200"/>
    <mergeCell ref="B196:C196"/>
    <mergeCell ref="K196:L196"/>
    <mergeCell ref="B197:C197"/>
    <mergeCell ref="K197:L197"/>
    <mergeCell ref="A204:C204"/>
    <mergeCell ref="K204:L204"/>
    <mergeCell ref="A205:C205"/>
    <mergeCell ref="K205:L205"/>
    <mergeCell ref="A206:M206"/>
    <mergeCell ref="A201:M201"/>
    <mergeCell ref="B202:C202"/>
    <mergeCell ref="K202:L202"/>
    <mergeCell ref="A203:C203"/>
    <mergeCell ref="K203:L203"/>
    <mergeCell ref="A209:C209"/>
    <mergeCell ref="K209:L209"/>
    <mergeCell ref="A210:C210"/>
    <mergeCell ref="K210:L210"/>
    <mergeCell ref="A211:C211"/>
    <mergeCell ref="K211:L211"/>
    <mergeCell ref="B207:C207"/>
    <mergeCell ref="K207:L207"/>
    <mergeCell ref="B208:C208"/>
    <mergeCell ref="K208:L208"/>
    <mergeCell ref="B218:C218"/>
    <mergeCell ref="K218:L218"/>
    <mergeCell ref="A219:C219"/>
    <mergeCell ref="K219:L219"/>
    <mergeCell ref="A215:M215"/>
    <mergeCell ref="A216:M216"/>
    <mergeCell ref="B217:C217"/>
    <mergeCell ref="K217:L217"/>
    <mergeCell ref="A212:C212"/>
    <mergeCell ref="K212:L212"/>
    <mergeCell ref="A213:C213"/>
    <mergeCell ref="K213:L213"/>
    <mergeCell ref="A214:C214"/>
    <mergeCell ref="K214:L214"/>
    <mergeCell ref="B223:C223"/>
    <mergeCell ref="K223:L223"/>
    <mergeCell ref="A224:C224"/>
    <mergeCell ref="K224:L224"/>
    <mergeCell ref="A220:C220"/>
    <mergeCell ref="K220:L220"/>
    <mergeCell ref="A221:C221"/>
    <mergeCell ref="K221:L221"/>
    <mergeCell ref="A222:M222"/>
    <mergeCell ref="B228:C228"/>
    <mergeCell ref="K228:L228"/>
    <mergeCell ref="A229:C229"/>
    <mergeCell ref="K229:L229"/>
    <mergeCell ref="A225:C225"/>
    <mergeCell ref="K225:L225"/>
    <mergeCell ref="A226:C226"/>
    <mergeCell ref="K226:L226"/>
    <mergeCell ref="A227:M227"/>
    <mergeCell ref="B233:C233"/>
    <mergeCell ref="K233:L233"/>
    <mergeCell ref="A234:C234"/>
    <mergeCell ref="K234:L234"/>
    <mergeCell ref="A230:C230"/>
    <mergeCell ref="K230:L230"/>
    <mergeCell ref="A231:C231"/>
    <mergeCell ref="K231:L231"/>
    <mergeCell ref="A232:M232"/>
    <mergeCell ref="B238:C238"/>
    <mergeCell ref="K238:L238"/>
    <mergeCell ref="A239:C239"/>
    <mergeCell ref="K239:L239"/>
    <mergeCell ref="A235:C235"/>
    <mergeCell ref="K235:L235"/>
    <mergeCell ref="A236:C236"/>
    <mergeCell ref="K236:L236"/>
    <mergeCell ref="A237:M237"/>
    <mergeCell ref="B245:C245"/>
    <mergeCell ref="K245:L245"/>
    <mergeCell ref="A246:C246"/>
    <mergeCell ref="K246:L246"/>
    <mergeCell ref="B243:C243"/>
    <mergeCell ref="K243:L243"/>
    <mergeCell ref="B244:C244"/>
    <mergeCell ref="K244:L244"/>
    <mergeCell ref="A240:C240"/>
    <mergeCell ref="K240:L240"/>
    <mergeCell ref="A241:C241"/>
    <mergeCell ref="K241:L241"/>
    <mergeCell ref="A242:M242"/>
    <mergeCell ref="B252:C252"/>
    <mergeCell ref="K252:L252"/>
    <mergeCell ref="A253:C253"/>
    <mergeCell ref="K253:L253"/>
    <mergeCell ref="B250:C250"/>
    <mergeCell ref="K250:L250"/>
    <mergeCell ref="B251:C251"/>
    <mergeCell ref="K251:L251"/>
    <mergeCell ref="A247:C247"/>
    <mergeCell ref="K247:L247"/>
    <mergeCell ref="A248:C248"/>
    <mergeCell ref="K248:L248"/>
    <mergeCell ref="A249:M249"/>
    <mergeCell ref="B259:C259"/>
    <mergeCell ref="K259:L259"/>
    <mergeCell ref="A260:C260"/>
    <mergeCell ref="K260:L260"/>
    <mergeCell ref="B257:C257"/>
    <mergeCell ref="K257:L257"/>
    <mergeCell ref="B258:C258"/>
    <mergeCell ref="K258:L258"/>
    <mergeCell ref="A254:C254"/>
    <mergeCell ref="K254:L254"/>
    <mergeCell ref="A255:C255"/>
    <mergeCell ref="K255:L255"/>
    <mergeCell ref="A256:M256"/>
    <mergeCell ref="A264:C264"/>
    <mergeCell ref="K264:L264"/>
    <mergeCell ref="A265:C265"/>
    <mergeCell ref="K265:L265"/>
    <mergeCell ref="A266:M266"/>
    <mergeCell ref="A261:C261"/>
    <mergeCell ref="K261:L261"/>
    <mergeCell ref="A262:C262"/>
    <mergeCell ref="K262:L262"/>
    <mergeCell ref="A263:C263"/>
    <mergeCell ref="K263:L263"/>
    <mergeCell ref="A270:C270"/>
    <mergeCell ref="K270:L270"/>
    <mergeCell ref="A271:C271"/>
    <mergeCell ref="K271:L271"/>
    <mergeCell ref="A272:M272"/>
    <mergeCell ref="A267:M267"/>
    <mergeCell ref="B268:C268"/>
    <mergeCell ref="K268:L268"/>
    <mergeCell ref="A269:C269"/>
    <mergeCell ref="K269:L269"/>
    <mergeCell ref="A275:C275"/>
    <mergeCell ref="K275:L275"/>
    <mergeCell ref="A276:C276"/>
    <mergeCell ref="K276:L276"/>
    <mergeCell ref="A277:C277"/>
    <mergeCell ref="K277:L277"/>
    <mergeCell ref="B273:C273"/>
    <mergeCell ref="K273:L273"/>
    <mergeCell ref="B274:C274"/>
    <mergeCell ref="K274:L274"/>
    <mergeCell ref="A281:C281"/>
    <mergeCell ref="K281:L281"/>
    <mergeCell ref="A282:C282"/>
    <mergeCell ref="K282:L282"/>
    <mergeCell ref="A283:C283"/>
    <mergeCell ref="K283:L283"/>
    <mergeCell ref="A278:M278"/>
    <mergeCell ref="B279:C279"/>
    <mergeCell ref="K279:L279"/>
    <mergeCell ref="A280:C280"/>
    <mergeCell ref="K280:L280"/>
    <mergeCell ref="A287:M287"/>
    <mergeCell ref="B288:C288"/>
    <mergeCell ref="K288:L288"/>
    <mergeCell ref="B289:C289"/>
    <mergeCell ref="K289:L289"/>
    <mergeCell ref="A284:C284"/>
    <mergeCell ref="K284:L284"/>
    <mergeCell ref="A285:C285"/>
    <mergeCell ref="K285:L285"/>
    <mergeCell ref="A286:M286"/>
    <mergeCell ref="A293:M293"/>
    <mergeCell ref="B294:C294"/>
    <mergeCell ref="K294:L294"/>
    <mergeCell ref="B295:C295"/>
    <mergeCell ref="K295:L295"/>
    <mergeCell ref="A290:C290"/>
    <mergeCell ref="K290:L290"/>
    <mergeCell ref="A291:C291"/>
    <mergeCell ref="K291:L291"/>
    <mergeCell ref="A292:C292"/>
    <mergeCell ref="K292:L292"/>
    <mergeCell ref="A298:C298"/>
    <mergeCell ref="K298:L298"/>
    <mergeCell ref="A299:C299"/>
    <mergeCell ref="K299:L299"/>
    <mergeCell ref="A300:C300"/>
    <mergeCell ref="K300:L300"/>
    <mergeCell ref="B296:C296"/>
    <mergeCell ref="K296:L296"/>
    <mergeCell ref="B297:C297"/>
    <mergeCell ref="K297:L297"/>
    <mergeCell ref="A304:C304"/>
    <mergeCell ref="K304:L304"/>
    <mergeCell ref="A305:C305"/>
    <mergeCell ref="K305:L305"/>
    <mergeCell ref="A306:M306"/>
    <mergeCell ref="A301:M301"/>
    <mergeCell ref="B302:C302"/>
    <mergeCell ref="K302:L302"/>
    <mergeCell ref="A303:C303"/>
    <mergeCell ref="K303:L303"/>
    <mergeCell ref="A309:C309"/>
    <mergeCell ref="K309:L309"/>
    <mergeCell ref="A310:C310"/>
    <mergeCell ref="K310:L310"/>
    <mergeCell ref="A311:M311"/>
    <mergeCell ref="B307:C307"/>
    <mergeCell ref="K307:L307"/>
    <mergeCell ref="A308:C308"/>
    <mergeCell ref="K308:L308"/>
    <mergeCell ref="A314:C314"/>
    <mergeCell ref="K314:L314"/>
    <mergeCell ref="A315:C315"/>
    <mergeCell ref="K315:L315"/>
    <mergeCell ref="A316:C316"/>
    <mergeCell ref="K316:L316"/>
    <mergeCell ref="B312:C312"/>
    <mergeCell ref="K312:L312"/>
    <mergeCell ref="A313:C313"/>
    <mergeCell ref="K313:L313"/>
    <mergeCell ref="B322:C322"/>
    <mergeCell ref="K322:L322"/>
    <mergeCell ref="A323:C323"/>
    <mergeCell ref="K323:L323"/>
    <mergeCell ref="A320:M320"/>
    <mergeCell ref="B321:C321"/>
    <mergeCell ref="K321:L321"/>
    <mergeCell ref="A317:C317"/>
    <mergeCell ref="K317:L317"/>
    <mergeCell ref="A318:C318"/>
    <mergeCell ref="K318:L318"/>
    <mergeCell ref="A319:M319"/>
    <mergeCell ref="B327:C327"/>
    <mergeCell ref="K327:L327"/>
    <mergeCell ref="A328:C328"/>
    <mergeCell ref="K328:L328"/>
    <mergeCell ref="A324:C324"/>
    <mergeCell ref="K324:L324"/>
    <mergeCell ref="A325:C325"/>
    <mergeCell ref="K325:L325"/>
    <mergeCell ref="A326:M326"/>
    <mergeCell ref="B334:C334"/>
    <mergeCell ref="K334:L334"/>
    <mergeCell ref="B335:C335"/>
    <mergeCell ref="K335:L335"/>
    <mergeCell ref="B332:C332"/>
    <mergeCell ref="K332:L332"/>
    <mergeCell ref="B333:C333"/>
    <mergeCell ref="K333:L333"/>
    <mergeCell ref="A329:C329"/>
    <mergeCell ref="K329:L329"/>
    <mergeCell ref="A330:C330"/>
    <mergeCell ref="K330:L330"/>
    <mergeCell ref="A331:M331"/>
    <mergeCell ref="A339:M339"/>
    <mergeCell ref="B340:C340"/>
    <mergeCell ref="K340:L340"/>
    <mergeCell ref="B341:C341"/>
    <mergeCell ref="K341:L341"/>
    <mergeCell ref="A336:C336"/>
    <mergeCell ref="K336:L336"/>
    <mergeCell ref="A337:C337"/>
    <mergeCell ref="K337:L337"/>
    <mergeCell ref="A338:C338"/>
    <mergeCell ref="K338:L338"/>
    <mergeCell ref="A345:M345"/>
    <mergeCell ref="B346:C346"/>
    <mergeCell ref="K346:L346"/>
    <mergeCell ref="B347:C347"/>
    <mergeCell ref="K347:L347"/>
    <mergeCell ref="A342:C342"/>
    <mergeCell ref="K342:L342"/>
    <mergeCell ref="A343:C343"/>
    <mergeCell ref="K343:L343"/>
    <mergeCell ref="A344:C344"/>
    <mergeCell ref="K344:L344"/>
    <mergeCell ref="A351:M351"/>
    <mergeCell ref="B352:C352"/>
    <mergeCell ref="K352:L352"/>
    <mergeCell ref="A353:C353"/>
    <mergeCell ref="K353:L353"/>
    <mergeCell ref="A348:C348"/>
    <mergeCell ref="K348:L348"/>
    <mergeCell ref="A349:C349"/>
    <mergeCell ref="K349:L349"/>
    <mergeCell ref="A350:C350"/>
    <mergeCell ref="K350:L350"/>
    <mergeCell ref="B357:C357"/>
    <mergeCell ref="K357:L357"/>
    <mergeCell ref="A358:C358"/>
    <mergeCell ref="K358:L358"/>
    <mergeCell ref="A354:C354"/>
    <mergeCell ref="K354:L354"/>
    <mergeCell ref="A355:C355"/>
    <mergeCell ref="K355:L355"/>
    <mergeCell ref="A356:M356"/>
    <mergeCell ref="B362:C362"/>
    <mergeCell ref="K362:L362"/>
    <mergeCell ref="A363:C363"/>
    <mergeCell ref="K363:L363"/>
    <mergeCell ref="A359:C359"/>
    <mergeCell ref="K359:L359"/>
    <mergeCell ref="A360:C360"/>
    <mergeCell ref="K360:L360"/>
    <mergeCell ref="A361:M361"/>
    <mergeCell ref="B367:C367"/>
    <mergeCell ref="K367:L367"/>
    <mergeCell ref="B368:C368"/>
    <mergeCell ref="K368:L368"/>
    <mergeCell ref="A364:C364"/>
    <mergeCell ref="K364:L364"/>
    <mergeCell ref="A365:C365"/>
    <mergeCell ref="K365:L365"/>
    <mergeCell ref="A366:M366"/>
    <mergeCell ref="A371:C371"/>
    <mergeCell ref="K371:L371"/>
    <mergeCell ref="A372:C372"/>
    <mergeCell ref="K372:L372"/>
    <mergeCell ref="A373:M373"/>
    <mergeCell ref="B369:C369"/>
    <mergeCell ref="K369:L369"/>
    <mergeCell ref="A370:C370"/>
    <mergeCell ref="K370:L370"/>
    <mergeCell ref="A376:C376"/>
    <mergeCell ref="K376:L376"/>
    <mergeCell ref="A377:C377"/>
    <mergeCell ref="K377:L377"/>
    <mergeCell ref="A378:C378"/>
    <mergeCell ref="K378:L378"/>
    <mergeCell ref="B374:C374"/>
    <mergeCell ref="K374:L374"/>
    <mergeCell ref="A375:C375"/>
    <mergeCell ref="K375:L375"/>
    <mergeCell ref="A382:M382"/>
    <mergeCell ref="B383:C383"/>
    <mergeCell ref="K383:L383"/>
    <mergeCell ref="B384:C384"/>
    <mergeCell ref="K384:L384"/>
    <mergeCell ref="A379:C379"/>
    <mergeCell ref="K379:L379"/>
    <mergeCell ref="A380:C380"/>
    <mergeCell ref="K380:L380"/>
    <mergeCell ref="A381:M381"/>
    <mergeCell ref="A388:M388"/>
    <mergeCell ref="B389:C389"/>
    <mergeCell ref="K389:L389"/>
    <mergeCell ref="A390:C390"/>
    <mergeCell ref="K390:L390"/>
    <mergeCell ref="A385:C385"/>
    <mergeCell ref="K385:L385"/>
    <mergeCell ref="A386:C386"/>
    <mergeCell ref="K386:L386"/>
    <mergeCell ref="A387:C387"/>
    <mergeCell ref="K387:L387"/>
    <mergeCell ref="B394:C394"/>
    <mergeCell ref="K394:L394"/>
    <mergeCell ref="A395:C395"/>
    <mergeCell ref="K395:L395"/>
    <mergeCell ref="A391:C391"/>
    <mergeCell ref="K391:L391"/>
    <mergeCell ref="A392:C392"/>
    <mergeCell ref="K392:L392"/>
    <mergeCell ref="A393:M393"/>
    <mergeCell ref="B399:C399"/>
    <mergeCell ref="K399:L399"/>
    <mergeCell ref="A400:C400"/>
    <mergeCell ref="K400:L400"/>
    <mergeCell ref="A396:C396"/>
    <mergeCell ref="K396:L396"/>
    <mergeCell ref="A397:C397"/>
    <mergeCell ref="K397:L397"/>
    <mergeCell ref="A398:M398"/>
    <mergeCell ref="B404:C404"/>
    <mergeCell ref="K404:L404"/>
    <mergeCell ref="A405:C405"/>
    <mergeCell ref="K405:L405"/>
    <mergeCell ref="A401:C401"/>
    <mergeCell ref="K401:L401"/>
    <mergeCell ref="A402:C402"/>
    <mergeCell ref="K402:L402"/>
    <mergeCell ref="A403:M403"/>
    <mergeCell ref="B409:C409"/>
    <mergeCell ref="K409:L409"/>
    <mergeCell ref="B410:C410"/>
    <mergeCell ref="K410:L410"/>
    <mergeCell ref="A406:C406"/>
    <mergeCell ref="K406:L406"/>
    <mergeCell ref="A407:C407"/>
    <mergeCell ref="K407:L407"/>
    <mergeCell ref="A408:M408"/>
    <mergeCell ref="A414:M414"/>
    <mergeCell ref="B415:C415"/>
    <mergeCell ref="K415:L415"/>
    <mergeCell ref="A416:C416"/>
    <mergeCell ref="K416:L416"/>
    <mergeCell ref="A411:C411"/>
    <mergeCell ref="K411:L411"/>
    <mergeCell ref="A412:C412"/>
    <mergeCell ref="K412:L412"/>
    <mergeCell ref="A413:C413"/>
    <mergeCell ref="K413:L413"/>
    <mergeCell ref="B420:C420"/>
    <mergeCell ref="K420:L420"/>
    <mergeCell ref="A421:C421"/>
    <mergeCell ref="K421:L421"/>
    <mergeCell ref="A417:C417"/>
    <mergeCell ref="K417:L417"/>
    <mergeCell ref="A418:C418"/>
    <mergeCell ref="K418:L418"/>
    <mergeCell ref="A419:M419"/>
    <mergeCell ref="B425:C425"/>
    <mergeCell ref="K425:L425"/>
    <mergeCell ref="A426:C426"/>
    <mergeCell ref="K426:L426"/>
    <mergeCell ref="A422:C422"/>
    <mergeCell ref="K422:L422"/>
    <mergeCell ref="A423:C423"/>
    <mergeCell ref="K423:L423"/>
    <mergeCell ref="A424:M424"/>
    <mergeCell ref="B430:C430"/>
    <mergeCell ref="K430:L430"/>
    <mergeCell ref="B431:C431"/>
    <mergeCell ref="K431:L431"/>
    <mergeCell ref="A427:C427"/>
    <mergeCell ref="K427:L427"/>
    <mergeCell ref="A428:C428"/>
    <mergeCell ref="K428:L428"/>
    <mergeCell ref="A429:M429"/>
    <mergeCell ref="A435:M435"/>
    <mergeCell ref="B436:C436"/>
    <mergeCell ref="K436:L436"/>
    <mergeCell ref="A437:C437"/>
    <mergeCell ref="K437:L437"/>
    <mergeCell ref="A432:C432"/>
    <mergeCell ref="K432:L432"/>
    <mergeCell ref="A433:C433"/>
    <mergeCell ref="K433:L433"/>
    <mergeCell ref="A434:C434"/>
    <mergeCell ref="K434:L434"/>
    <mergeCell ref="B441:C441"/>
    <mergeCell ref="K441:L441"/>
    <mergeCell ref="A442:C442"/>
    <mergeCell ref="K442:L442"/>
    <mergeCell ref="A438:C438"/>
    <mergeCell ref="K438:L438"/>
    <mergeCell ref="A439:C439"/>
    <mergeCell ref="K439:L439"/>
    <mergeCell ref="A440:M440"/>
    <mergeCell ref="B446:C446"/>
    <mergeCell ref="K446:L446"/>
    <mergeCell ref="A447:C447"/>
    <mergeCell ref="K447:L447"/>
    <mergeCell ref="A443:C443"/>
    <mergeCell ref="K443:L443"/>
    <mergeCell ref="A444:C444"/>
    <mergeCell ref="K444:L444"/>
    <mergeCell ref="A445:M445"/>
    <mergeCell ref="B451:C451"/>
    <mergeCell ref="K451:L451"/>
    <mergeCell ref="A452:C452"/>
    <mergeCell ref="K452:L452"/>
    <mergeCell ref="A448:C448"/>
    <mergeCell ref="K448:L448"/>
    <mergeCell ref="A449:C449"/>
    <mergeCell ref="K449:L449"/>
    <mergeCell ref="A450:M450"/>
    <mergeCell ref="B456:C456"/>
    <mergeCell ref="K456:L456"/>
    <mergeCell ref="B457:C457"/>
    <mergeCell ref="K457:L457"/>
    <mergeCell ref="A453:C453"/>
    <mergeCell ref="K453:L453"/>
    <mergeCell ref="A454:C454"/>
    <mergeCell ref="K454:L454"/>
    <mergeCell ref="A455:M455"/>
    <mergeCell ref="A461:M461"/>
    <mergeCell ref="B462:C462"/>
    <mergeCell ref="K462:L462"/>
    <mergeCell ref="B463:C463"/>
    <mergeCell ref="K463:L463"/>
    <mergeCell ref="A458:C458"/>
    <mergeCell ref="K458:L458"/>
    <mergeCell ref="A459:C459"/>
    <mergeCell ref="K459:L459"/>
    <mergeCell ref="A460:C460"/>
    <mergeCell ref="K460:L460"/>
    <mergeCell ref="A467:M467"/>
    <mergeCell ref="B468:C468"/>
    <mergeCell ref="K468:L468"/>
    <mergeCell ref="B469:C469"/>
    <mergeCell ref="K469:L469"/>
    <mergeCell ref="A464:C464"/>
    <mergeCell ref="K464:L464"/>
    <mergeCell ref="A465:C465"/>
    <mergeCell ref="K465:L465"/>
    <mergeCell ref="A466:C466"/>
    <mergeCell ref="K466:L466"/>
    <mergeCell ref="A473:M473"/>
    <mergeCell ref="B474:C474"/>
    <mergeCell ref="K474:L474"/>
    <mergeCell ref="A475:C475"/>
    <mergeCell ref="K475:L475"/>
    <mergeCell ref="A470:C470"/>
    <mergeCell ref="K470:L470"/>
    <mergeCell ref="A471:C471"/>
    <mergeCell ref="K471:L471"/>
    <mergeCell ref="A472:C472"/>
    <mergeCell ref="K472:L472"/>
    <mergeCell ref="B479:C479"/>
    <mergeCell ref="K479:L479"/>
    <mergeCell ref="A480:C480"/>
    <mergeCell ref="K480:L480"/>
    <mergeCell ref="A476:C476"/>
    <mergeCell ref="K476:L476"/>
    <mergeCell ref="A477:C477"/>
    <mergeCell ref="K477:L477"/>
    <mergeCell ref="A478:M478"/>
    <mergeCell ref="B484:C484"/>
    <mergeCell ref="K484:L484"/>
    <mergeCell ref="B485:C485"/>
    <mergeCell ref="K485:L485"/>
    <mergeCell ref="A481:C481"/>
    <mergeCell ref="K481:L481"/>
    <mergeCell ref="A482:C482"/>
    <mergeCell ref="K482:L482"/>
    <mergeCell ref="A483:M483"/>
    <mergeCell ref="A489:C489"/>
    <mergeCell ref="K489:L489"/>
    <mergeCell ref="A490:C490"/>
    <mergeCell ref="K490:L490"/>
    <mergeCell ref="A491:C491"/>
    <mergeCell ref="K491:L491"/>
    <mergeCell ref="A486:C486"/>
    <mergeCell ref="K486:L486"/>
    <mergeCell ref="A487:C487"/>
    <mergeCell ref="K487:L487"/>
    <mergeCell ref="A488:C488"/>
    <mergeCell ref="K488:L488"/>
    <mergeCell ref="A495:C495"/>
    <mergeCell ref="K495:L495"/>
    <mergeCell ref="A496:C496"/>
    <mergeCell ref="K496:L496"/>
    <mergeCell ref="A497:C497"/>
    <mergeCell ref="K497:L497"/>
    <mergeCell ref="A492:M492"/>
    <mergeCell ref="A493:M493"/>
    <mergeCell ref="B494:C494"/>
    <mergeCell ref="K494:L494"/>
    <mergeCell ref="A501:C501"/>
    <mergeCell ref="K501:L501"/>
    <mergeCell ref="A502:C502"/>
    <mergeCell ref="K502:L502"/>
    <mergeCell ref="A503:M503"/>
    <mergeCell ref="A498:M498"/>
    <mergeCell ref="B499:C499"/>
    <mergeCell ref="K499:L499"/>
    <mergeCell ref="A500:C500"/>
    <mergeCell ref="K500:L500"/>
    <mergeCell ref="A506:C506"/>
    <mergeCell ref="K506:L506"/>
    <mergeCell ref="A507:C507"/>
    <mergeCell ref="K507:L507"/>
    <mergeCell ref="A508:M508"/>
    <mergeCell ref="B504:C504"/>
    <mergeCell ref="K504:L504"/>
    <mergeCell ref="A505:C505"/>
    <mergeCell ref="K505:L505"/>
    <mergeCell ref="A511:C511"/>
    <mergeCell ref="K511:L511"/>
    <mergeCell ref="A512:C512"/>
    <mergeCell ref="K512:L512"/>
    <mergeCell ref="A513:M513"/>
    <mergeCell ref="B509:C509"/>
    <mergeCell ref="K509:L509"/>
    <mergeCell ref="A510:C510"/>
    <mergeCell ref="K510:L510"/>
    <mergeCell ref="A516:C516"/>
    <mergeCell ref="K516:L516"/>
    <mergeCell ref="A517:C517"/>
    <mergeCell ref="K517:L517"/>
    <mergeCell ref="A518:C518"/>
    <mergeCell ref="K518:L518"/>
    <mergeCell ref="B514:C514"/>
    <mergeCell ref="K514:L514"/>
    <mergeCell ref="B515:C515"/>
    <mergeCell ref="K515:L515"/>
    <mergeCell ref="B525:C525"/>
    <mergeCell ref="K525:L525"/>
    <mergeCell ref="A526:C526"/>
    <mergeCell ref="K526:L526"/>
    <mergeCell ref="A522:M522"/>
    <mergeCell ref="A523:M523"/>
    <mergeCell ref="B524:C524"/>
    <mergeCell ref="K524:L524"/>
    <mergeCell ref="A519:C519"/>
    <mergeCell ref="K519:L519"/>
    <mergeCell ref="A520:C520"/>
    <mergeCell ref="K520:L520"/>
    <mergeCell ref="A521:C521"/>
    <mergeCell ref="K521:L521"/>
    <mergeCell ref="B530:C530"/>
    <mergeCell ref="K530:L530"/>
    <mergeCell ref="B531:C531"/>
    <mergeCell ref="K531:L531"/>
    <mergeCell ref="A527:C527"/>
    <mergeCell ref="K527:L527"/>
    <mergeCell ref="A528:C528"/>
    <mergeCell ref="K528:L528"/>
    <mergeCell ref="A529:M529"/>
    <mergeCell ref="A534:C534"/>
    <mergeCell ref="K534:L534"/>
    <mergeCell ref="A535:C535"/>
    <mergeCell ref="K535:L535"/>
    <mergeCell ref="A536:C536"/>
    <mergeCell ref="K536:L536"/>
    <mergeCell ref="B532:C532"/>
    <mergeCell ref="K532:L532"/>
    <mergeCell ref="A533:C533"/>
    <mergeCell ref="K533:L533"/>
    <mergeCell ref="A544:M544"/>
    <mergeCell ref="A540:C540"/>
    <mergeCell ref="J540:K540"/>
    <mergeCell ref="A541:C541"/>
    <mergeCell ref="J541:K541"/>
    <mergeCell ref="A543:M543"/>
    <mergeCell ref="A537:C537"/>
    <mergeCell ref="K537:L537"/>
    <mergeCell ref="A538:C538"/>
    <mergeCell ref="K538:L538"/>
    <mergeCell ref="A539:C539"/>
    <mergeCell ref="J539:K539"/>
  </mergeCells>
  <pageMargins left="9.8425196850393706E-2" right="9.8425196850393706E-2" top="0.27559055118110198" bottom="0.58237401574803105" header="0.27559055118110198" footer="0.196850393700787"/>
  <pageSetup paperSize="9" scale="105" orientation="landscape" horizontalDpi="300" verticalDpi="300" r:id="rId1"/>
  <headerFooter alignWithMargins="0">
    <oddFooter>&amp;L&amp;"Arial,Regular"&amp;8 16.02.2024 (7:40:44) &amp;C&amp;"Arial,Regular"&amp;8 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dcterms:created xsi:type="dcterms:W3CDTF">2024-02-19T07:43:31Z</dcterms:created>
  <dcterms:modified xsi:type="dcterms:W3CDTF">2024-03-25T14:01:09Z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