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65" windowWidth="11100" windowHeight="5595"/>
  </bookViews>
  <sheets>
    <sheet name="rozpocet_projektu" sheetId="3" r:id="rId1"/>
  </sheets>
  <calcPr calcId="125725"/>
</workbook>
</file>

<file path=xl/calcChain.xml><?xml version="1.0" encoding="utf-8"?>
<calcChain xmlns="http://schemas.openxmlformats.org/spreadsheetml/2006/main">
  <c r="F15" i="3"/>
  <c r="D4"/>
  <c r="E14"/>
  <c r="D13"/>
  <c r="D12"/>
  <c r="E11"/>
  <c r="F19" l="1"/>
  <c r="F18"/>
  <c r="F17"/>
  <c r="F16"/>
  <c r="F14"/>
  <c r="F13"/>
  <c r="F12"/>
  <c r="F11"/>
  <c r="F9"/>
  <c r="F8"/>
  <c r="F7"/>
  <c r="F6"/>
  <c r="F5"/>
  <c r="E4"/>
  <c r="F4" s="1"/>
  <c r="F10" s="1"/>
  <c r="F20" l="1"/>
  <c r="F21" s="1"/>
  <c r="F22" s="1"/>
</calcChain>
</file>

<file path=xl/sharedStrings.xml><?xml version="1.0" encoding="utf-8"?>
<sst xmlns="http://schemas.openxmlformats.org/spreadsheetml/2006/main" count="63" uniqueCount="52">
  <si>
    <t>cestovné lektorů, mentorů a týmu</t>
  </si>
  <si>
    <t>manuály pro mentory</t>
  </si>
  <si>
    <t>1 supervizor</t>
  </si>
  <si>
    <t>cestovné mentorů</t>
  </si>
  <si>
    <t>cestovné supervizora</t>
  </si>
  <si>
    <t>režijní náklady</t>
  </si>
  <si>
    <t>zajištění supervize (pronájem, občerstvení)</t>
  </si>
  <si>
    <t xml:space="preserve">ROK </t>
  </si>
  <si>
    <t>položka</t>
  </si>
  <si>
    <t>jednotka</t>
  </si>
  <si>
    <t>počet jednotek</t>
  </si>
  <si>
    <t>sazba</t>
  </si>
  <si>
    <t>celkem</t>
  </si>
  <si>
    <t>komentář</t>
  </si>
  <si>
    <t>Náklady
na kurz
Mentor</t>
  </si>
  <si>
    <t>hodina</t>
  </si>
  <si>
    <t>setkání</t>
  </si>
  <si>
    <t>ks</t>
  </si>
  <si>
    <t>Manuály pro 10 mentorů - jedná se o obsáhlé manuály s tématy právní minima, řešení zadluženosti klientů, sociální dávky, komunikace, apod. Tyto manuály slouží i po skončení kurzu jako praktická příručka pro mentora při práci s klientem.</t>
  </si>
  <si>
    <t>pronájem prostor na školení</t>
  </si>
  <si>
    <t>Dle zkušeností z obdobných projektů se náklady na pronájem místnosti na tři dny pohybují okolo 3.500,-. Setkání proběhnou třikrát. V některých případech se podaří sehnat levnější prostory např. od státních institucí či jiných neziskových organizací. To však nelze předem zaručit.</t>
  </si>
  <si>
    <t>občerstvení na kurz</t>
  </si>
  <si>
    <t>Σ kurz Mentor</t>
  </si>
  <si>
    <t>měsíc</t>
  </si>
  <si>
    <t>provozní náklady</t>
  </si>
  <si>
    <t>Telefon, poštovné, internet, kancelářské potřeby, apod.</t>
  </si>
  <si>
    <t>Nájem, energie, úklid, údržba, apod.</t>
  </si>
  <si>
    <t>účetnictví</t>
  </si>
  <si>
    <t>Zajištění účetních služeb projektu</t>
  </si>
  <si>
    <r>
      <t>Σ</t>
    </r>
    <r>
      <rPr>
        <b/>
        <sz val="9"/>
        <rFont val="Arial"/>
        <family val="2"/>
        <charset val="238"/>
      </rPr>
      <t xml:space="preserve"> provoz služby</t>
    </r>
  </si>
  <si>
    <t>Σ náklady</t>
  </si>
  <si>
    <t>Σ náklady
na 1 mentora</t>
  </si>
  <si>
    <r>
      <t xml:space="preserve">Celkový rozsah </t>
    </r>
    <r>
      <rPr>
        <b/>
        <sz val="10"/>
        <rFont val="Arial"/>
        <family val="2"/>
        <charset val="238"/>
      </rPr>
      <t>kurzu Mentor</t>
    </r>
    <r>
      <rPr>
        <sz val="10"/>
        <rFont val="Arial"/>
        <family val="2"/>
        <charset val="238"/>
      </rPr>
      <t xml:space="preserve"> je 100 hodin, z nichž je </t>
    </r>
    <r>
      <rPr>
        <b/>
        <sz val="10"/>
        <rFont val="Arial"/>
        <family val="2"/>
        <charset val="238"/>
      </rPr>
      <t>60 hodin teorie</t>
    </r>
    <r>
      <rPr>
        <sz val="10"/>
        <rFont val="Arial"/>
        <family val="2"/>
        <charset val="238"/>
      </rPr>
      <t xml:space="preserve">, zahrnující 3 třídenní setkání, a </t>
    </r>
    <r>
      <rPr>
        <b/>
        <sz val="10"/>
        <rFont val="Arial"/>
        <family val="2"/>
        <charset val="238"/>
      </rPr>
      <t>40 hodin praxe</t>
    </r>
    <r>
      <rPr>
        <sz val="10"/>
        <rFont val="Arial"/>
        <family val="2"/>
        <charset val="238"/>
      </rPr>
      <t>.</t>
    </r>
  </si>
  <si>
    <r>
      <t>Provozní náklady</t>
    </r>
    <r>
      <rPr>
        <sz val="11"/>
        <rFont val="Arial CE"/>
        <charset val="238"/>
      </rPr>
      <t>: telefon, poštovné, internet, kancelářské potřeby</t>
    </r>
  </si>
  <si>
    <r>
      <t>Režijní náklady</t>
    </r>
    <r>
      <rPr>
        <sz val="11"/>
        <rFont val="Arial CE"/>
        <charset val="238"/>
      </rPr>
      <t>: nájem, energie, úklid / údržba</t>
    </r>
  </si>
  <si>
    <t>ubytování pro lektory a koordinátora</t>
  </si>
  <si>
    <t>Náklady na službu Mentor na rok 2010 - vyškolení - část teoretická (60 hodin, příprava a realizace kurzu červen-srpen) + praktická (práce mentorů od září do prosince 2010)</t>
  </si>
  <si>
    <t>Provoz
služby
Mentor
na 7 měsíců</t>
  </si>
  <si>
    <t>2 lektoři</t>
  </si>
  <si>
    <t>0,4 koordinátor koordinátor (pracovní smlouva + odvody zaměstnavatele 34%)</t>
  </si>
  <si>
    <t>Koordinátor na 0,4 úvazku má na starosti výběr mentorů, organizaci kurzu, komunikaci s mentory, komunikaci s PMS ČR, zajištění administrativy v projektu, apod.</t>
  </si>
  <si>
    <t>Teoretická část kurzu (60 hodin) -  10 mentorů školí dva lektoři.</t>
  </si>
  <si>
    <t xml:space="preserve">Dle zkušeností z projektů - školení pro 10 mentorů. Většinou se snažíme zajistit během kurzu stravování, slouží i jako motivace. </t>
  </si>
  <si>
    <t>práce 10 mentorů září - prosinec</t>
  </si>
  <si>
    <t>Cestovné dvou lektorů a mentorů na kurz - cesty budou celkem tři (kurz probíha ve třech setkáních po třech dnech, v místě bude zajištěno ubytování). Cestovné na pracovní schůzky (výběr mentorů, PMS)</t>
  </si>
  <si>
    <t>Cestovné supervizora na supervizi mentorů.</t>
  </si>
  <si>
    <t>V září bude zahájena praktická část kurzu, která je zároveň počátkem práce teoreticky vyškolených mentorů. Mentoři budou tedy pracovat 4 měsíce, každý měsíc předpokládáme 15 hodin práce každého ze šesti mentorů.</t>
  </si>
  <si>
    <t xml:space="preserve">Dle zkušeností z projektů </t>
  </si>
  <si>
    <t>Supervize probíhají v měsících, kdy mentoři pracují, tedy září - prosinec, každý měsíc 8 hodin.</t>
  </si>
  <si>
    <t>Cestovné pro mentory (dojíždění za klienty a na supervize). Průměrně 150 Kč na jednoho mentora/měsíc.</t>
  </si>
  <si>
    <r>
      <t>Mentoři</t>
    </r>
    <r>
      <rPr>
        <sz val="11"/>
        <rFont val="Arial CE"/>
        <charset val="238"/>
      </rPr>
      <t xml:space="preserve"> pracují v rámci dohody o provedení práce (</t>
    </r>
    <r>
      <rPr>
        <b/>
        <sz val="10"/>
        <rFont val="Arial"/>
        <family val="2"/>
        <charset val="238"/>
      </rPr>
      <t>DPP</t>
    </r>
    <r>
      <rPr>
        <sz val="11"/>
        <rFont val="Arial CE"/>
        <charset val="238"/>
      </rPr>
      <t>), hrubá hodinová mzda mentora je 130 Kč.</t>
    </r>
  </si>
  <si>
    <t>Každý měsíc práce mentorů min.1 supervize</t>
  </si>
</sst>
</file>

<file path=xl/styles.xml><?xml version="1.0" encoding="utf-8"?>
<styleSheet xmlns="http://schemas.openxmlformats.org/spreadsheetml/2006/main">
  <numFmts count="1">
    <numFmt numFmtId="164" formatCode="#,##0\ &quot;Kč&quot;"/>
  </numFmts>
  <fonts count="7">
    <font>
      <sz val="11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 CE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49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2" fillId="3" borderId="4" xfId="0" applyFont="1" applyFill="1" applyBorder="1"/>
    <xf numFmtId="0" fontId="2" fillId="4" borderId="4" xfId="0" applyFont="1" applyFill="1" applyBorder="1"/>
    <xf numFmtId="3" fontId="2" fillId="3" borderId="4" xfId="0" applyNumberFormat="1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3" fillId="5" borderId="4" xfId="0" applyFont="1" applyFill="1" applyBorder="1" applyAlignment="1">
      <alignment horizontal="center" vertical="center" wrapText="1"/>
    </xf>
    <xf numFmtId="164" fontId="2" fillId="6" borderId="3" xfId="0" applyNumberFormat="1" applyFont="1" applyFill="1" applyBorder="1" applyAlignment="1"/>
    <xf numFmtId="164" fontId="2" fillId="6" borderId="1" xfId="0" applyNumberFormat="1" applyFont="1" applyFill="1" applyBorder="1" applyAlignment="1"/>
    <xf numFmtId="164" fontId="2" fillId="6" borderId="4" xfId="0" applyNumberFormat="1" applyFont="1" applyFill="1" applyBorder="1" applyAlignment="1"/>
    <xf numFmtId="164" fontId="2" fillId="6" borderId="2" xfId="0" applyNumberFormat="1" applyFont="1" applyFill="1" applyBorder="1" applyAlignment="1"/>
    <xf numFmtId="0" fontId="2" fillId="5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/>
    </xf>
    <xf numFmtId="164" fontId="4" fillId="6" borderId="3" xfId="0" applyNumberFormat="1" applyFont="1" applyFill="1" applyBorder="1" applyAlignment="1">
      <alignment vertical="center"/>
    </xf>
    <xf numFmtId="164" fontId="4" fillId="6" borderId="1" xfId="0" applyNumberFormat="1" applyFont="1" applyFill="1" applyBorder="1" applyAlignment="1">
      <alignment vertical="center"/>
    </xf>
    <xf numFmtId="164" fontId="4" fillId="6" borderId="4" xfId="0" applyNumberFormat="1" applyFont="1" applyFill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vertical="center"/>
    </xf>
    <xf numFmtId="0" fontId="1" fillId="0" borderId="0" xfId="0" applyFont="1" applyBorder="1"/>
    <xf numFmtId="0" fontId="4" fillId="0" borderId="0" xfId="0" applyFont="1" applyBorder="1"/>
    <xf numFmtId="3" fontId="2" fillId="8" borderId="4" xfId="0" applyNumberFormat="1" applyFont="1" applyFill="1" applyBorder="1" applyAlignment="1">
      <alignment wrapText="1"/>
    </xf>
    <xf numFmtId="0" fontId="0" fillId="9" borderId="0" xfId="0" applyFill="1"/>
    <xf numFmtId="0" fontId="4" fillId="0" borderId="0" xfId="0" applyFont="1" applyBorder="1" applyAlignment="1">
      <alignment wrapText="1"/>
    </xf>
    <xf numFmtId="0" fontId="0" fillId="0" borderId="0" xfId="0" applyAlignment="1"/>
    <xf numFmtId="0" fontId="4" fillId="0" borderId="7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zoomScaleNormal="100" workbookViewId="0">
      <selection activeCell="B5" sqref="B5"/>
    </sheetView>
  </sheetViews>
  <sheetFormatPr defaultRowHeight="14.25"/>
  <cols>
    <col min="1" max="1" width="14" customWidth="1"/>
    <col min="2" max="2" width="27.75" customWidth="1"/>
    <col min="3" max="3" width="7.75" customWidth="1"/>
    <col min="4" max="4" width="7.875" customWidth="1"/>
    <col min="5" max="5" width="7.25" customWidth="1"/>
    <col min="6" max="6" width="10" customWidth="1"/>
    <col min="7" max="7" width="50.125" customWidth="1"/>
    <col min="8" max="8" width="18.875" customWidth="1"/>
  </cols>
  <sheetData>
    <row r="1" spans="1:8" ht="27.75" customHeight="1">
      <c r="A1" s="34" t="s">
        <v>36</v>
      </c>
      <c r="B1" s="34"/>
      <c r="C1" s="34"/>
      <c r="D1" s="34"/>
      <c r="E1" s="34"/>
      <c r="F1" s="34"/>
      <c r="G1" s="34"/>
    </row>
    <row r="2" spans="1:8">
      <c r="A2" s="2" t="s">
        <v>7</v>
      </c>
      <c r="B2" s="35">
        <v>2009</v>
      </c>
      <c r="C2" s="36"/>
      <c r="D2" s="36"/>
      <c r="E2" s="36"/>
      <c r="F2" s="36"/>
      <c r="G2" s="37"/>
    </row>
    <row r="3" spans="1:8" ht="24">
      <c r="A3" s="3"/>
      <c r="B3" s="4" t="s">
        <v>8</v>
      </c>
      <c r="C3" s="5" t="s">
        <v>9</v>
      </c>
      <c r="D3" s="6" t="s">
        <v>10</v>
      </c>
      <c r="E3" s="5" t="s">
        <v>11</v>
      </c>
      <c r="F3" s="5" t="s">
        <v>12</v>
      </c>
      <c r="G3" s="7" t="s">
        <v>13</v>
      </c>
    </row>
    <row r="4" spans="1:8">
      <c r="A4" s="38" t="s">
        <v>14</v>
      </c>
      <c r="B4" s="8" t="s">
        <v>38</v>
      </c>
      <c r="C4" s="8" t="s">
        <v>15</v>
      </c>
      <c r="D4" s="8">
        <f>60*2</f>
        <v>120</v>
      </c>
      <c r="E4" s="8">
        <f>700</f>
        <v>700</v>
      </c>
      <c r="F4" s="9">
        <f t="shared" ref="F4:F9" si="0">D4*E4</f>
        <v>84000</v>
      </c>
      <c r="G4" s="10" t="s">
        <v>41</v>
      </c>
      <c r="H4" s="31"/>
    </row>
    <row r="5" spans="1:8" ht="36">
      <c r="A5" s="39"/>
      <c r="B5" s="8" t="s">
        <v>0</v>
      </c>
      <c r="C5" s="8" t="s">
        <v>23</v>
      </c>
      <c r="D5" s="8">
        <v>3</v>
      </c>
      <c r="E5" s="8">
        <v>4000</v>
      </c>
      <c r="F5" s="9">
        <f t="shared" si="0"/>
        <v>12000</v>
      </c>
      <c r="G5" s="10" t="s">
        <v>44</v>
      </c>
    </row>
    <row r="6" spans="1:8" ht="48">
      <c r="A6" s="39"/>
      <c r="B6" s="8" t="s">
        <v>1</v>
      </c>
      <c r="C6" s="8" t="s">
        <v>17</v>
      </c>
      <c r="D6" s="8">
        <v>10</v>
      </c>
      <c r="E6" s="8">
        <v>600</v>
      </c>
      <c r="F6" s="9">
        <f t="shared" si="0"/>
        <v>6000</v>
      </c>
      <c r="G6" s="10" t="s">
        <v>18</v>
      </c>
    </row>
    <row r="7" spans="1:8" ht="51.75" customHeight="1">
      <c r="A7" s="39"/>
      <c r="B7" s="8" t="s">
        <v>19</v>
      </c>
      <c r="C7" s="8" t="s">
        <v>16</v>
      </c>
      <c r="D7" s="8">
        <v>3</v>
      </c>
      <c r="E7" s="8">
        <v>3500</v>
      </c>
      <c r="F7" s="9">
        <f t="shared" si="0"/>
        <v>10500</v>
      </c>
      <c r="G7" s="30" t="s">
        <v>20</v>
      </c>
    </row>
    <row r="8" spans="1:8" ht="24">
      <c r="A8" s="39"/>
      <c r="B8" s="8" t="s">
        <v>21</v>
      </c>
      <c r="C8" s="8" t="s">
        <v>16</v>
      </c>
      <c r="D8" s="8">
        <v>3</v>
      </c>
      <c r="E8" s="8">
        <v>3000</v>
      </c>
      <c r="F8" s="9">
        <f t="shared" si="0"/>
        <v>9000</v>
      </c>
      <c r="G8" s="10" t="s">
        <v>42</v>
      </c>
    </row>
    <row r="9" spans="1:8">
      <c r="A9" s="39"/>
      <c r="B9" s="11" t="s">
        <v>35</v>
      </c>
      <c r="C9" s="8" t="s">
        <v>16</v>
      </c>
      <c r="D9" s="8">
        <v>3</v>
      </c>
      <c r="E9" s="8">
        <v>2500</v>
      </c>
      <c r="F9" s="9">
        <f t="shared" si="0"/>
        <v>7500</v>
      </c>
      <c r="G9" s="30" t="s">
        <v>47</v>
      </c>
    </row>
    <row r="10" spans="1:8">
      <c r="A10" s="12" t="s">
        <v>22</v>
      </c>
      <c r="B10" s="13"/>
      <c r="C10" s="14"/>
      <c r="D10" s="14"/>
      <c r="E10" s="14"/>
      <c r="F10" s="15">
        <f>SUM(F4:F9)</f>
        <v>129000</v>
      </c>
      <c r="G10" s="16"/>
    </row>
    <row r="11" spans="1:8" ht="36">
      <c r="A11" s="39" t="s">
        <v>37</v>
      </c>
      <c r="B11" s="11" t="s">
        <v>39</v>
      </c>
      <c r="C11" s="8" t="s">
        <v>23</v>
      </c>
      <c r="D11" s="8">
        <v>7</v>
      </c>
      <c r="E11" s="8">
        <f>26000*1.34*0.4</f>
        <v>13936</v>
      </c>
      <c r="F11" s="9">
        <f t="shared" ref="F11:F19" si="1">D11*E11</f>
        <v>97552</v>
      </c>
      <c r="G11" s="10" t="s">
        <v>40</v>
      </c>
    </row>
    <row r="12" spans="1:8" ht="48">
      <c r="A12" s="39"/>
      <c r="B12" s="8" t="s">
        <v>43</v>
      </c>
      <c r="C12" s="8" t="s">
        <v>15</v>
      </c>
      <c r="D12" s="8">
        <f>15*10*4</f>
        <v>600</v>
      </c>
      <c r="E12" s="8">
        <v>130</v>
      </c>
      <c r="F12" s="9">
        <f t="shared" si="1"/>
        <v>78000</v>
      </c>
      <c r="G12" s="10" t="s">
        <v>46</v>
      </c>
    </row>
    <row r="13" spans="1:8" ht="24">
      <c r="A13" s="39"/>
      <c r="B13" s="8" t="s">
        <v>2</v>
      </c>
      <c r="C13" s="8" t="s">
        <v>15</v>
      </c>
      <c r="D13" s="8">
        <f>4*8</f>
        <v>32</v>
      </c>
      <c r="E13" s="8">
        <v>700</v>
      </c>
      <c r="F13" s="9">
        <f t="shared" si="1"/>
        <v>22400</v>
      </c>
      <c r="G13" s="30" t="s">
        <v>48</v>
      </c>
    </row>
    <row r="14" spans="1:8" ht="24">
      <c r="A14" s="39"/>
      <c r="B14" s="8" t="s">
        <v>3</v>
      </c>
      <c r="C14" s="8" t="s">
        <v>23</v>
      </c>
      <c r="D14" s="8">
        <v>4</v>
      </c>
      <c r="E14" s="8">
        <f>150*10</f>
        <v>1500</v>
      </c>
      <c r="F14" s="9">
        <f>D14*E14</f>
        <v>6000</v>
      </c>
      <c r="G14" s="10" t="s">
        <v>49</v>
      </c>
    </row>
    <row r="15" spans="1:8">
      <c r="A15" s="39"/>
      <c r="B15" s="8" t="s">
        <v>4</v>
      </c>
      <c r="C15" s="8" t="s">
        <v>23</v>
      </c>
      <c r="D15" s="8">
        <v>4</v>
      </c>
      <c r="E15" s="8">
        <v>2500</v>
      </c>
      <c r="F15" s="9">
        <f>D15*E15</f>
        <v>10000</v>
      </c>
      <c r="G15" s="10" t="s">
        <v>45</v>
      </c>
    </row>
    <row r="16" spans="1:8">
      <c r="A16" s="39"/>
      <c r="B16" s="8" t="s">
        <v>24</v>
      </c>
      <c r="C16" s="8" t="s">
        <v>23</v>
      </c>
      <c r="D16" s="8">
        <v>7</v>
      </c>
      <c r="E16" s="8">
        <v>1500</v>
      </c>
      <c r="F16" s="9">
        <f t="shared" si="1"/>
        <v>10500</v>
      </c>
      <c r="G16" s="10" t="s">
        <v>25</v>
      </c>
    </row>
    <row r="17" spans="1:7">
      <c r="A17" s="39"/>
      <c r="B17" s="8" t="s">
        <v>5</v>
      </c>
      <c r="C17" s="8" t="s">
        <v>23</v>
      </c>
      <c r="D17" s="8">
        <v>7</v>
      </c>
      <c r="E17" s="8">
        <v>4000</v>
      </c>
      <c r="F17" s="9">
        <f t="shared" si="1"/>
        <v>28000</v>
      </c>
      <c r="G17" s="10" t="s">
        <v>26</v>
      </c>
    </row>
    <row r="18" spans="1:7">
      <c r="A18" s="39"/>
      <c r="B18" s="8" t="s">
        <v>27</v>
      </c>
      <c r="C18" s="8" t="s">
        <v>23</v>
      </c>
      <c r="D18" s="8">
        <v>7</v>
      </c>
      <c r="E18" s="8">
        <v>2000</v>
      </c>
      <c r="F18" s="9">
        <f t="shared" si="1"/>
        <v>14000</v>
      </c>
      <c r="G18" s="10" t="s">
        <v>28</v>
      </c>
    </row>
    <row r="19" spans="1:7">
      <c r="A19" s="40"/>
      <c r="B19" s="8" t="s">
        <v>6</v>
      </c>
      <c r="C19" s="8" t="s">
        <v>23</v>
      </c>
      <c r="D19" s="8">
        <v>4</v>
      </c>
      <c r="E19" s="8">
        <v>1000</v>
      </c>
      <c r="F19" s="9">
        <f t="shared" si="1"/>
        <v>4000</v>
      </c>
      <c r="G19" s="10" t="s">
        <v>51</v>
      </c>
    </row>
    <row r="20" spans="1:7">
      <c r="A20" s="17" t="s">
        <v>29</v>
      </c>
      <c r="B20" s="13"/>
      <c r="C20" s="14"/>
      <c r="D20" s="14"/>
      <c r="E20" s="14"/>
      <c r="F20" s="15">
        <f>SUM(F11:F19)</f>
        <v>270452</v>
      </c>
      <c r="G20" s="16"/>
    </row>
    <row r="21" spans="1:7">
      <c r="A21" s="18" t="s">
        <v>30</v>
      </c>
      <c r="B21" s="19"/>
      <c r="C21" s="20"/>
      <c r="D21" s="20"/>
      <c r="E21" s="20"/>
      <c r="F21" s="21">
        <f>F20+F10</f>
        <v>399452</v>
      </c>
      <c r="G21" s="22"/>
    </row>
    <row r="22" spans="1:7" ht="25.5">
      <c r="A22" s="23" t="s">
        <v>31</v>
      </c>
      <c r="B22" s="24"/>
      <c r="C22" s="25"/>
      <c r="D22" s="25"/>
      <c r="E22" s="25"/>
      <c r="F22" s="26">
        <f>F21/10</f>
        <v>39945.199999999997</v>
      </c>
      <c r="G22" s="27"/>
    </row>
    <row r="23" spans="1:7" ht="15">
      <c r="A23" s="28" t="s">
        <v>32</v>
      </c>
      <c r="B23" s="1"/>
      <c r="C23" s="1"/>
      <c r="D23" s="1"/>
      <c r="E23" s="1"/>
      <c r="F23" s="1"/>
      <c r="G23" s="1"/>
    </row>
    <row r="24" spans="1:7" ht="16.5" customHeight="1">
      <c r="A24" s="32" t="s">
        <v>50</v>
      </c>
      <c r="B24" s="33"/>
      <c r="C24" s="33"/>
      <c r="D24" s="33"/>
      <c r="E24" s="33"/>
      <c r="F24" s="33"/>
      <c r="G24" s="33"/>
    </row>
    <row r="25" spans="1:7" ht="15">
      <c r="A25" s="1"/>
      <c r="B25" s="1"/>
      <c r="C25" s="1"/>
      <c r="D25" s="1"/>
      <c r="E25" s="1"/>
      <c r="F25" s="1"/>
      <c r="G25" s="1"/>
    </row>
    <row r="26" spans="1:7" ht="15">
      <c r="A26" s="29" t="s">
        <v>33</v>
      </c>
      <c r="B26" s="1"/>
      <c r="C26" s="1"/>
      <c r="D26" s="1"/>
      <c r="E26" s="1"/>
      <c r="F26" s="1"/>
      <c r="G26" s="1"/>
    </row>
    <row r="27" spans="1:7" ht="15">
      <c r="A27" s="29" t="s">
        <v>34</v>
      </c>
      <c r="B27" s="1"/>
      <c r="C27" s="1"/>
      <c r="D27" s="1"/>
      <c r="E27" s="1"/>
      <c r="F27" s="1"/>
      <c r="G27" s="1"/>
    </row>
  </sheetData>
  <mergeCells count="5">
    <mergeCell ref="A24:G24"/>
    <mergeCell ref="A1:G1"/>
    <mergeCell ref="B2:G2"/>
    <mergeCell ref="A4:A9"/>
    <mergeCell ref="A11:A19"/>
  </mergeCells>
  <phoneticPr fontId="6" type="noConversion"/>
  <pageMargins left="0.43307086614173229" right="0.39370078740157483" top="0.31496062992125984" bottom="0.78740157480314965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rozpocet_projektu</vt:lpstr>
    </vt:vector>
  </TitlesOfParts>
  <Company>MV ČR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OPK</dc:creator>
  <cp:lastModifiedBy>SPJ</cp:lastModifiedBy>
  <cp:lastPrinted>2010-04-07T10:45:13Z</cp:lastPrinted>
  <dcterms:created xsi:type="dcterms:W3CDTF">2004-02-20T07:28:46Z</dcterms:created>
  <dcterms:modified xsi:type="dcterms:W3CDTF">2010-04-08T15:37:32Z</dcterms:modified>
</cp:coreProperties>
</file>