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55" yWindow="-255" windowWidth="17535" windowHeight="5160"/>
  </bookViews>
  <sheets>
    <sheet name="Hlasové služby" sheetId="1" r:id="rId1"/>
    <sheet name="PXS" sheetId="9" r:id="rId2"/>
    <sheet name="ISDN2" sheetId="6" r:id="rId3"/>
    <sheet name="ISDN30" sheetId="7" r:id="rId4"/>
    <sheet name="VPN" sheetId="10" r:id="rId5"/>
    <sheet name="GL" sheetId="5" r:id="rId6"/>
    <sheet name="BL" sheetId="4" r:id="rId7"/>
    <sheet name="WL" sheetId="11" r:id="rId8"/>
    <sheet name="YL" sheetId="12" r:id="rId9"/>
    <sheet name="PCM2MB" sheetId="8" r:id="rId10"/>
  </sheets>
  <externalReferences>
    <externalReference r:id="rId11"/>
    <externalReference r:id="rId12"/>
    <externalReference r:id="rId13"/>
  </externalReferences>
  <definedNames>
    <definedName name="_Toc121813704_1">'[1]Služby KIVS'!#REF!</definedName>
    <definedName name="_Toc122420502_1">'[1]Služby KIVS'!#REF!</definedName>
    <definedName name="_Toc122420503_1">'[1]Služby KIVS'!#REF!</definedName>
    <definedName name="_Toc122420504_1">'[1]Služby KIVS'!#REF!</definedName>
    <definedName name="_Toc122420505_1">'[1]Služby KIVS'!#REF!</definedName>
    <definedName name="_Toc122420506_1">'[1]Služby KIVS'!#REF!</definedName>
    <definedName name="_Toc122495470_1">'[1]Služby KIVS'!#REF!</definedName>
    <definedName name="ceny" localSheetId="2">#REF!</definedName>
    <definedName name="ceny" localSheetId="3">#REF!</definedName>
    <definedName name="ceny" localSheetId="9">#REF!</definedName>
    <definedName name="ceny" localSheetId="1">#REF!</definedName>
    <definedName name="ceny" localSheetId="7">#REF!</definedName>
    <definedName name="ceny">#REF!</definedName>
    <definedName name="HUKU">'[2]Služby KIVS'!$A$1</definedName>
    <definedName name="KL_vstupy" localSheetId="2">#REF!,#REF!,#REF!,#REF!,#REF!,#REF!,#REF!,#REF!,#REF!,#REF!,#REF!,#REF!,#REF!,#REF!,#REF!,#REF!,#REF!,#REF!,#REF!</definedName>
    <definedName name="KL_vstupy" localSheetId="3">#REF!,#REF!,#REF!,#REF!,#REF!,#REF!,#REF!,#REF!,#REF!,#REF!,#REF!,#REF!,#REF!,#REF!,#REF!,#REF!,#REF!,#REF!,#REF!</definedName>
    <definedName name="KL_vstupy" localSheetId="9">#REF!,#REF!,#REF!,#REF!,#REF!,#REF!,#REF!,#REF!,#REF!,#REF!,#REF!,#REF!,#REF!,#REF!,#REF!,#REF!,#REF!,#REF!,#REF!</definedName>
    <definedName name="KL_vstupy" localSheetId="1">#REF!,#REF!,#REF!,#REF!,#REF!,#REF!,#REF!,#REF!,#REF!,#REF!,#REF!,#REF!,#REF!,#REF!,#REF!,#REF!,#REF!,#REF!,#REF!</definedName>
    <definedName name="KL_vstupy" localSheetId="4">#REF!,#REF!,#REF!,#REF!,#REF!,#REF!,#REF!,#REF!,#REF!,#REF!,#REF!,#REF!,#REF!,#REF!,#REF!,#REF!,#REF!,#REF!,#REF!</definedName>
    <definedName name="KL_vstupy">[3]KL!$C$10,[3]KL!$E$17:$J$19,[3]KL!$E$21:$J$22,[3]KL!$E$24:$J$28,[3]KL!$E$30:$J$30</definedName>
    <definedName name="obdobi" localSheetId="2">#REF!</definedName>
    <definedName name="obdobi" localSheetId="3">#REF!</definedName>
    <definedName name="obdobi" localSheetId="9">#REF!</definedName>
    <definedName name="obdobi" localSheetId="1">#REF!</definedName>
    <definedName name="obdobi" localSheetId="7">#REF!</definedName>
    <definedName name="obdobi">#REF!</definedName>
    <definedName name="OLE_LINK1_1">'[1]Služby KIVS'!#REF!</definedName>
    <definedName name="zadani" localSheetId="2">#REF!</definedName>
    <definedName name="zadani" localSheetId="3">#REF!</definedName>
    <definedName name="zadani" localSheetId="9">#REF!</definedName>
    <definedName name="zadani" localSheetId="1">#REF!</definedName>
    <definedName name="zadani" localSheetId="7">#REF!</definedName>
    <definedName name="zadani">#REF!</definedName>
  </definedNames>
  <calcPr calcId="125725"/>
</workbook>
</file>

<file path=xl/calcChain.xml><?xml version="1.0" encoding="utf-8"?>
<calcChain xmlns="http://schemas.openxmlformats.org/spreadsheetml/2006/main">
  <c r="H13" i="12"/>
  <c r="I13"/>
  <c r="H14"/>
  <c r="J13" s="1"/>
  <c r="E28" s="1"/>
  <c r="E29" s="1"/>
  <c r="E30" s="1"/>
  <c r="I14"/>
  <c r="K13" s="1"/>
  <c r="F28" s="1"/>
  <c r="F29" s="1"/>
  <c r="H18"/>
  <c r="E31" s="1"/>
  <c r="H19"/>
  <c r="H20"/>
  <c r="H21"/>
  <c r="H22"/>
  <c r="H23"/>
  <c r="H24"/>
  <c r="H25"/>
  <c r="J43"/>
  <c r="K43" s="1"/>
  <c r="J44"/>
  <c r="K44" s="1"/>
  <c r="J45"/>
  <c r="K45" s="1"/>
  <c r="J46"/>
  <c r="K46" s="1"/>
  <c r="J47"/>
  <c r="K47" s="1"/>
  <c r="J48"/>
  <c r="K48" s="1"/>
  <c r="J49"/>
  <c r="K49" s="1"/>
  <c r="J50"/>
  <c r="K50" s="1"/>
  <c r="J51"/>
  <c r="K51" s="1"/>
  <c r="J52"/>
  <c r="K52" s="1"/>
  <c r="J53"/>
  <c r="K53" s="1"/>
  <c r="J54"/>
  <c r="K54" s="1"/>
  <c r="J55"/>
  <c r="K55" s="1"/>
  <c r="J56"/>
  <c r="K56" s="1"/>
  <c r="J57"/>
  <c r="K57" s="1"/>
  <c r="J58"/>
  <c r="K58" s="1"/>
  <c r="J59"/>
  <c r="K59" s="1"/>
  <c r="J60"/>
  <c r="K60" s="1"/>
  <c r="J61"/>
  <c r="K61" s="1"/>
  <c r="J62"/>
  <c r="K62" s="1"/>
  <c r="J63"/>
  <c r="K63" s="1"/>
  <c r="J64"/>
  <c r="K64" s="1"/>
  <c r="J65"/>
  <c r="K65" s="1"/>
  <c r="J66"/>
  <c r="K66" s="1"/>
  <c r="H13" i="11"/>
  <c r="I13"/>
  <c r="H14"/>
  <c r="J13" s="1"/>
  <c r="E37" s="1"/>
  <c r="I14"/>
  <c r="K13" s="1"/>
  <c r="F37" s="1"/>
  <c r="H19"/>
  <c r="I19"/>
  <c r="H20"/>
  <c r="J19" s="1"/>
  <c r="I20"/>
  <c r="K19" s="1"/>
  <c r="H21"/>
  <c r="I21"/>
  <c r="H22"/>
  <c r="J21" s="1"/>
  <c r="I22"/>
  <c r="K21" s="1"/>
  <c r="H23"/>
  <c r="I23"/>
  <c r="H24"/>
  <c r="J23" s="1"/>
  <c r="I24"/>
  <c r="K23" s="1"/>
  <c r="H25"/>
  <c r="I25"/>
  <c r="H26"/>
  <c r="J25" s="1"/>
  <c r="I26"/>
  <c r="K25" s="1"/>
  <c r="H27"/>
  <c r="I27"/>
  <c r="H28"/>
  <c r="J27" s="1"/>
  <c r="I28"/>
  <c r="K27" s="1"/>
  <c r="H29"/>
  <c r="I29"/>
  <c r="H30"/>
  <c r="J29" s="1"/>
  <c r="I30"/>
  <c r="K29" s="1"/>
  <c r="H31"/>
  <c r="I31"/>
  <c r="H32"/>
  <c r="J31" s="1"/>
  <c r="I32"/>
  <c r="K31" s="1"/>
  <c r="H33"/>
  <c r="I33"/>
  <c r="H34"/>
  <c r="J33" s="1"/>
  <c r="I34"/>
  <c r="K33" s="1"/>
  <c r="M13" i="10"/>
  <c r="N13"/>
  <c r="M14"/>
  <c r="O13" s="1"/>
  <c r="F22" s="1"/>
  <c r="F23" s="1"/>
  <c r="E17" s="1"/>
  <c r="N14"/>
  <c r="P13" s="1"/>
  <c r="G22" s="1"/>
  <c r="M31"/>
  <c r="N31" s="1"/>
  <c r="M32"/>
  <c r="N32" s="1"/>
  <c r="M33"/>
  <c r="N33" s="1"/>
  <c r="M34"/>
  <c r="N34" s="1"/>
  <c r="M35"/>
  <c r="N35" s="1"/>
  <c r="M36"/>
  <c r="N36" s="1"/>
  <c r="M40"/>
  <c r="N40" s="1"/>
  <c r="M41"/>
  <c r="N41" s="1"/>
  <c r="M42"/>
  <c r="N42" s="1"/>
  <c r="M43"/>
  <c r="N43" s="1"/>
  <c r="M13" i="9"/>
  <c r="N13"/>
  <c r="M14"/>
  <c r="N14"/>
  <c r="M15"/>
  <c r="O13" s="1"/>
  <c r="N15"/>
  <c r="M16"/>
  <c r="N16"/>
  <c r="M17"/>
  <c r="O16" s="1"/>
  <c r="N17"/>
  <c r="P16" s="1"/>
  <c r="M18"/>
  <c r="N18"/>
  <c r="M19"/>
  <c r="O18" s="1"/>
  <c r="N19"/>
  <c r="M20"/>
  <c r="N20"/>
  <c r="M21"/>
  <c r="N21"/>
  <c r="M26"/>
  <c r="N26"/>
  <c r="M27"/>
  <c r="O26" s="1"/>
  <c r="N27"/>
  <c r="P26" s="1"/>
  <c r="M28"/>
  <c r="N28"/>
  <c r="M29"/>
  <c r="O28" s="1"/>
  <c r="N29"/>
  <c r="P28" s="1"/>
  <c r="M30"/>
  <c r="N30"/>
  <c r="M31"/>
  <c r="O30" s="1"/>
  <c r="N31"/>
  <c r="P30" s="1"/>
  <c r="M32"/>
  <c r="N32"/>
  <c r="M33"/>
  <c r="O32" s="1"/>
  <c r="N33"/>
  <c r="P32" s="1"/>
  <c r="M34"/>
  <c r="N34"/>
  <c r="M35"/>
  <c r="O34" s="1"/>
  <c r="N35"/>
  <c r="P34" s="1"/>
  <c r="M36"/>
  <c r="N36"/>
  <c r="M37"/>
  <c r="O36" s="1"/>
  <c r="N37"/>
  <c r="P36" s="1"/>
  <c r="M38"/>
  <c r="N38"/>
  <c r="M39"/>
  <c r="N39"/>
  <c r="M40"/>
  <c r="N40"/>
  <c r="M41"/>
  <c r="N41"/>
  <c r="M42"/>
  <c r="N42"/>
  <c r="M43"/>
  <c r="N43"/>
  <c r="M44"/>
  <c r="N44"/>
  <c r="M45"/>
  <c r="N45"/>
  <c r="M46"/>
  <c r="N46"/>
  <c r="O46"/>
  <c r="M47"/>
  <c r="N47"/>
  <c r="P46" s="1"/>
  <c r="M48"/>
  <c r="N48"/>
  <c r="M49"/>
  <c r="O48" s="1"/>
  <c r="N49"/>
  <c r="P48" s="1"/>
  <c r="M50"/>
  <c r="N50"/>
  <c r="O50"/>
  <c r="M51"/>
  <c r="N51"/>
  <c r="P50" s="1"/>
  <c r="M67"/>
  <c r="N67"/>
  <c r="M68"/>
  <c r="N68"/>
  <c r="M69"/>
  <c r="N69"/>
  <c r="M70"/>
  <c r="N70"/>
  <c r="M71"/>
  <c r="N71"/>
  <c r="M72"/>
  <c r="N72"/>
  <c r="M76"/>
  <c r="N76" s="1"/>
  <c r="M77"/>
  <c r="N77" s="1"/>
  <c r="M78"/>
  <c r="N78" s="1"/>
  <c r="M79"/>
  <c r="N79" s="1"/>
  <c r="M85"/>
  <c r="N85" s="1"/>
  <c r="M86"/>
  <c r="N86" s="1"/>
  <c r="M87"/>
  <c r="N87" s="1"/>
  <c r="M88"/>
  <c r="N88" s="1"/>
  <c r="M89"/>
  <c r="N89" s="1"/>
  <c r="M90"/>
  <c r="N90" s="1"/>
  <c r="M91"/>
  <c r="N91" s="1"/>
  <c r="M92"/>
  <c r="N92" s="1"/>
  <c r="M93"/>
  <c r="N93" s="1"/>
  <c r="M94"/>
  <c r="N94" s="1"/>
  <c r="M95"/>
  <c r="N95" s="1"/>
  <c r="M96"/>
  <c r="N96" s="1"/>
  <c r="M97"/>
  <c r="N97" s="1"/>
  <c r="M98"/>
  <c r="N98" s="1"/>
  <c r="M99"/>
  <c r="N99" s="1"/>
  <c r="M100"/>
  <c r="N100" s="1"/>
  <c r="M101"/>
  <c r="N101" s="1"/>
  <c r="M102"/>
  <c r="N102" s="1"/>
  <c r="M103"/>
  <c r="N103" s="1"/>
  <c r="M104"/>
  <c r="N104" s="1"/>
  <c r="M105"/>
  <c r="N105" s="1"/>
  <c r="M106"/>
  <c r="N106" s="1"/>
  <c r="M107"/>
  <c r="N107" s="1"/>
  <c r="M108"/>
  <c r="N108" s="1"/>
  <c r="M109"/>
  <c r="N109" s="1"/>
  <c r="M110"/>
  <c r="N110" s="1"/>
  <c r="M111"/>
  <c r="N111" s="1"/>
  <c r="M112"/>
  <c r="N112" s="1"/>
  <c r="M113"/>
  <c r="N113" s="1"/>
  <c r="M114"/>
  <c r="N114" s="1"/>
  <c r="M115"/>
  <c r="N115" s="1"/>
  <c r="M116"/>
  <c r="N116" s="1"/>
  <c r="M117"/>
  <c r="N117" s="1"/>
  <c r="M118"/>
  <c r="N118" s="1"/>
  <c r="M119"/>
  <c r="N119" s="1"/>
  <c r="M120"/>
  <c r="N120" s="1"/>
  <c r="M121"/>
  <c r="N121" s="1"/>
  <c r="M122"/>
  <c r="N122" s="1"/>
  <c r="M123"/>
  <c r="N123" s="1"/>
  <c r="M124"/>
  <c r="N124" s="1"/>
  <c r="M125"/>
  <c r="N125" s="1"/>
  <c r="M126"/>
  <c r="N126" s="1"/>
  <c r="M127"/>
  <c r="N127" s="1"/>
  <c r="M128"/>
  <c r="N128" s="1"/>
  <c r="M129"/>
  <c r="N129" s="1"/>
  <c r="M130"/>
  <c r="N130" s="1"/>
  <c r="M131"/>
  <c r="N131" s="1"/>
  <c r="M132"/>
  <c r="N132" s="1"/>
  <c r="M133"/>
  <c r="N133" s="1"/>
  <c r="M134"/>
  <c r="N134" s="1"/>
  <c r="M135"/>
  <c r="N135" s="1"/>
  <c r="M136"/>
  <c r="N136" s="1"/>
  <c r="M137"/>
  <c r="N137" s="1"/>
  <c r="M138"/>
  <c r="N138" s="1"/>
  <c r="M139"/>
  <c r="N139" s="1"/>
  <c r="M140"/>
  <c r="N140" s="1"/>
  <c r="M141"/>
  <c r="N141" s="1"/>
  <c r="M142"/>
  <c r="N142" s="1"/>
  <c r="M143"/>
  <c r="N143" s="1"/>
  <c r="M144"/>
  <c r="N144" s="1"/>
  <c r="M145"/>
  <c r="N145" s="1"/>
  <c r="M146"/>
  <c r="N146" s="1"/>
  <c r="M147"/>
  <c r="N147" s="1"/>
  <c r="M148"/>
  <c r="N148" s="1"/>
  <c r="M149"/>
  <c r="N149" s="1"/>
  <c r="M150"/>
  <c r="N150" s="1"/>
  <c r="M151"/>
  <c r="N151" s="1"/>
  <c r="M152"/>
  <c r="N152" s="1"/>
  <c r="M153"/>
  <c r="N153" s="1"/>
  <c r="M154"/>
  <c r="N154" s="1"/>
  <c r="M155"/>
  <c r="N155" s="1"/>
  <c r="M156"/>
  <c r="N156" s="1"/>
  <c r="M157"/>
  <c r="N157" s="1"/>
  <c r="M158"/>
  <c r="N158" s="1"/>
  <c r="M159"/>
  <c r="N159" s="1"/>
  <c r="M160"/>
  <c r="N160" s="1"/>
  <c r="M161"/>
  <c r="N161" s="1"/>
  <c r="M162"/>
  <c r="N162" s="1"/>
  <c r="M163"/>
  <c r="N163" s="1"/>
  <c r="M164"/>
  <c r="N164" s="1"/>
  <c r="M165"/>
  <c r="N165" s="1"/>
  <c r="M166"/>
  <c r="N166" s="1"/>
  <c r="M167"/>
  <c r="N167" s="1"/>
  <c r="M168"/>
  <c r="N168" s="1"/>
  <c r="M169"/>
  <c r="N169" s="1"/>
  <c r="M170"/>
  <c r="N170" s="1"/>
  <c r="M171"/>
  <c r="N171" s="1"/>
  <c r="M172"/>
  <c r="N172" s="1"/>
  <c r="M173"/>
  <c r="N173" s="1"/>
  <c r="M174"/>
  <c r="N174" s="1"/>
  <c r="M175"/>
  <c r="N175" s="1"/>
  <c r="M176"/>
  <c r="N176" s="1"/>
  <c r="M177"/>
  <c r="N177" s="1"/>
  <c r="M178"/>
  <c r="N178" s="1"/>
  <c r="M179"/>
  <c r="N179" s="1"/>
  <c r="M180"/>
  <c r="N180" s="1"/>
  <c r="M181"/>
  <c r="N181" s="1"/>
  <c r="M182"/>
  <c r="N182" s="1"/>
  <c r="M183"/>
  <c r="N183" s="1"/>
  <c r="M184"/>
  <c r="N184" s="1"/>
  <c r="M185"/>
  <c r="N185" s="1"/>
  <c r="M186"/>
  <c r="N186" s="1"/>
  <c r="M187"/>
  <c r="N187" s="1"/>
  <c r="M188"/>
  <c r="N188" s="1"/>
  <c r="M189"/>
  <c r="N189" s="1"/>
  <c r="M190"/>
  <c r="N190" s="1"/>
  <c r="M191"/>
  <c r="N191" s="1"/>
  <c r="M192"/>
  <c r="N192" s="1"/>
  <c r="M193"/>
  <c r="N193" s="1"/>
  <c r="M194"/>
  <c r="N194" s="1"/>
  <c r="M195"/>
  <c r="N195" s="1"/>
  <c r="M196"/>
  <c r="N196" s="1"/>
  <c r="M197"/>
  <c r="N197" s="1"/>
  <c r="M198"/>
  <c r="N198" s="1"/>
  <c r="M199"/>
  <c r="N199" s="1"/>
  <c r="M200"/>
  <c r="N200" s="1"/>
  <c r="M201"/>
  <c r="N201" s="1"/>
  <c r="M202"/>
  <c r="N202" s="1"/>
  <c r="M203"/>
  <c r="N203" s="1"/>
  <c r="M204"/>
  <c r="N204" s="1"/>
  <c r="M205"/>
  <c r="N205" s="1"/>
  <c r="M206"/>
  <c r="N206" s="1"/>
  <c r="M207"/>
  <c r="N207" s="1"/>
  <c r="M208"/>
  <c r="N208" s="1"/>
  <c r="M209"/>
  <c r="N209" s="1"/>
  <c r="M210"/>
  <c r="N210" s="1"/>
  <c r="M211"/>
  <c r="N211" s="1"/>
  <c r="M212"/>
  <c r="N212" s="1"/>
  <c r="M213"/>
  <c r="N213" s="1"/>
  <c r="M214"/>
  <c r="N214" s="1"/>
  <c r="M215"/>
  <c r="N215" s="1"/>
  <c r="M216"/>
  <c r="N216" s="1"/>
  <c r="M217"/>
  <c r="N217" s="1"/>
  <c r="M218"/>
  <c r="N218" s="1"/>
  <c r="M219"/>
  <c r="N219" s="1"/>
  <c r="M220"/>
  <c r="N220" s="1"/>
  <c r="M221"/>
  <c r="N221" s="1"/>
  <c r="M222"/>
  <c r="N222" s="1"/>
  <c r="M223"/>
  <c r="N223" s="1"/>
  <c r="M224"/>
  <c r="N224" s="1"/>
  <c r="M225"/>
  <c r="N225" s="1"/>
  <c r="M226"/>
  <c r="N226" s="1"/>
  <c r="M227"/>
  <c r="N227" s="1"/>
  <c r="M228"/>
  <c r="N228" s="1"/>
  <c r="M229"/>
  <c r="N229" s="1"/>
  <c r="M230"/>
  <c r="N230" s="1"/>
  <c r="M231"/>
  <c r="N231" s="1"/>
  <c r="M232"/>
  <c r="N232" s="1"/>
  <c r="M233"/>
  <c r="N233" s="1"/>
  <c r="M234"/>
  <c r="N234" s="1"/>
  <c r="M235"/>
  <c r="N235" s="1"/>
  <c r="M236"/>
  <c r="N236" s="1"/>
  <c r="M237"/>
  <c r="N237" s="1"/>
  <c r="M238"/>
  <c r="N238" s="1"/>
  <c r="M239"/>
  <c r="N239" s="1"/>
  <c r="M240"/>
  <c r="N240" s="1"/>
  <c r="M241"/>
  <c r="N241" s="1"/>
  <c r="M242"/>
  <c r="N242" s="1"/>
  <c r="M243"/>
  <c r="N243" s="1"/>
  <c r="M244"/>
  <c r="N244" s="1"/>
  <c r="M245"/>
  <c r="N245" s="1"/>
  <c r="M246"/>
  <c r="N246" s="1"/>
  <c r="M247"/>
  <c r="N247" s="1"/>
  <c r="M248"/>
  <c r="N248" s="1"/>
  <c r="M249"/>
  <c r="N249" s="1"/>
  <c r="M250"/>
  <c r="N250" s="1"/>
  <c r="M251"/>
  <c r="N251" s="1"/>
  <c r="M252"/>
  <c r="N252" s="1"/>
  <c r="M253"/>
  <c r="N253" s="1"/>
  <c r="M254"/>
  <c r="N254" s="1"/>
  <c r="M255"/>
  <c r="N255" s="1"/>
  <c r="M256"/>
  <c r="N256" s="1"/>
  <c r="M257"/>
  <c r="N257" s="1"/>
  <c r="M258"/>
  <c r="N258" s="1"/>
  <c r="M259"/>
  <c r="N259" s="1"/>
  <c r="M260"/>
  <c r="N260" s="1"/>
  <c r="M261"/>
  <c r="N261" s="1"/>
  <c r="M262"/>
  <c r="N262" s="1"/>
  <c r="M263"/>
  <c r="N263" s="1"/>
  <c r="M264"/>
  <c r="N264" s="1"/>
  <c r="M265"/>
  <c r="N265" s="1"/>
  <c r="M266"/>
  <c r="N266" s="1"/>
  <c r="M267"/>
  <c r="N267" s="1"/>
  <c r="M268"/>
  <c r="N268" s="1"/>
  <c r="M269"/>
  <c r="N269" s="1"/>
  <c r="M270"/>
  <c r="N270" s="1"/>
  <c r="M271"/>
  <c r="N271" s="1"/>
  <c r="M272"/>
  <c r="N272" s="1"/>
  <c r="M273"/>
  <c r="N273" s="1"/>
  <c r="M274"/>
  <c r="N274" s="1"/>
  <c r="M275"/>
  <c r="N275" s="1"/>
  <c r="M276"/>
  <c r="N276" s="1"/>
  <c r="M277"/>
  <c r="N277" s="1"/>
  <c r="M278"/>
  <c r="N278" s="1"/>
  <c r="M279"/>
  <c r="N279" s="1"/>
  <c r="M280"/>
  <c r="N280" s="1"/>
  <c r="M281"/>
  <c r="N281" s="1"/>
  <c r="M282"/>
  <c r="N282" s="1"/>
  <c r="M283"/>
  <c r="N283" s="1"/>
  <c r="M284"/>
  <c r="N284" s="1"/>
  <c r="M285"/>
  <c r="N285" s="1"/>
  <c r="M286"/>
  <c r="N286" s="1"/>
  <c r="M287"/>
  <c r="N287" s="1"/>
  <c r="M288"/>
  <c r="N288" s="1"/>
  <c r="M289"/>
  <c r="N289" s="1"/>
  <c r="M290"/>
  <c r="N290" s="1"/>
  <c r="M291"/>
  <c r="N291" s="1"/>
  <c r="M292"/>
  <c r="N292" s="1"/>
  <c r="M293"/>
  <c r="N293" s="1"/>
  <c r="M294"/>
  <c r="N294" s="1"/>
  <c r="M295"/>
  <c r="N295" s="1"/>
  <c r="M296"/>
  <c r="N296" s="1"/>
  <c r="M297"/>
  <c r="N297" s="1"/>
  <c r="M298"/>
  <c r="N298" s="1"/>
  <c r="M299"/>
  <c r="N299" s="1"/>
  <c r="M300"/>
  <c r="N300" s="1"/>
  <c r="M301"/>
  <c r="N301" s="1"/>
  <c r="M302"/>
  <c r="N302" s="1"/>
  <c r="M303"/>
  <c r="N303" s="1"/>
  <c r="M304"/>
  <c r="N304" s="1"/>
  <c r="M305"/>
  <c r="N305" s="1"/>
  <c r="M306"/>
  <c r="N306" s="1"/>
  <c r="M307"/>
  <c r="N307" s="1"/>
  <c r="M308"/>
  <c r="N308" s="1"/>
  <c r="M309"/>
  <c r="N309" s="1"/>
  <c r="M310"/>
  <c r="N310" s="1"/>
  <c r="M311"/>
  <c r="N311" s="1"/>
  <c r="M312"/>
  <c r="N312" s="1"/>
  <c r="M313"/>
  <c r="N313" s="1"/>
  <c r="M314"/>
  <c r="N314" s="1"/>
  <c r="M315"/>
  <c r="N315" s="1"/>
  <c r="M316"/>
  <c r="N316" s="1"/>
  <c r="M317"/>
  <c r="N317" s="1"/>
  <c r="M318"/>
  <c r="N318" s="1"/>
  <c r="M319"/>
  <c r="N319" s="1"/>
  <c r="M13" i="8"/>
  <c r="N13"/>
  <c r="M14"/>
  <c r="O13" s="1"/>
  <c r="N14"/>
  <c r="P13" s="1"/>
  <c r="M15"/>
  <c r="N15"/>
  <c r="M16"/>
  <c r="N16"/>
  <c r="M17"/>
  <c r="N17"/>
  <c r="M18"/>
  <c r="N18"/>
  <c r="M19"/>
  <c r="N19"/>
  <c r="M20"/>
  <c r="N20"/>
  <c r="M21"/>
  <c r="O20" s="1"/>
  <c r="N21"/>
  <c r="P20" s="1"/>
  <c r="M22"/>
  <c r="N22"/>
  <c r="M23"/>
  <c r="O22" s="1"/>
  <c r="N23"/>
  <c r="P22" s="1"/>
  <c r="M24"/>
  <c r="N24"/>
  <c r="M25"/>
  <c r="N25"/>
  <c r="M26"/>
  <c r="N26"/>
  <c r="M27"/>
  <c r="N27"/>
  <c r="M28"/>
  <c r="N28"/>
  <c r="M29"/>
  <c r="N29"/>
  <c r="M30"/>
  <c r="N30"/>
  <c r="M31"/>
  <c r="N31"/>
  <c r="M32"/>
  <c r="N32"/>
  <c r="M33"/>
  <c r="N33"/>
  <c r="M34"/>
  <c r="N34"/>
  <c r="M35"/>
  <c r="N35"/>
  <c r="M36"/>
  <c r="N36"/>
  <c r="M37"/>
  <c r="N37"/>
  <c r="M38"/>
  <c r="N38"/>
  <c r="M39"/>
  <c r="N39"/>
  <c r="M40"/>
  <c r="N40"/>
  <c r="M41"/>
  <c r="N41"/>
  <c r="M42"/>
  <c r="N42"/>
  <c r="M43"/>
  <c r="N43"/>
  <c r="M44"/>
  <c r="N44"/>
  <c r="M45"/>
  <c r="N45"/>
  <c r="M46"/>
  <c r="N46"/>
  <c r="M47"/>
  <c r="N47"/>
  <c r="M48"/>
  <c r="N48"/>
  <c r="M49"/>
  <c r="N49"/>
  <c r="M50"/>
  <c r="N50"/>
  <c r="M51"/>
  <c r="N51"/>
  <c r="M52"/>
  <c r="N52"/>
  <c r="M53"/>
  <c r="N53"/>
  <c r="M54"/>
  <c r="N54"/>
  <c r="M55"/>
  <c r="N55"/>
  <c r="M56"/>
  <c r="N56"/>
  <c r="M57"/>
  <c r="N57"/>
  <c r="M58"/>
  <c r="N58"/>
  <c r="M59"/>
  <c r="N59"/>
  <c r="M60"/>
  <c r="N60"/>
  <c r="M61"/>
  <c r="N61"/>
  <c r="M62"/>
  <c r="N62"/>
  <c r="M63"/>
  <c r="N63"/>
  <c r="M64"/>
  <c r="N64"/>
  <c r="M65"/>
  <c r="N65"/>
  <c r="M66"/>
  <c r="N66"/>
  <c r="M67"/>
  <c r="N67"/>
  <c r="M68"/>
  <c r="N68"/>
  <c r="M69"/>
  <c r="N69"/>
  <c r="M70"/>
  <c r="N70"/>
  <c r="M71"/>
  <c r="N71"/>
  <c r="M72"/>
  <c r="N72"/>
  <c r="M73"/>
  <c r="N73"/>
  <c r="M74"/>
  <c r="N74"/>
  <c r="M75"/>
  <c r="N75"/>
  <c r="M76"/>
  <c r="N76"/>
  <c r="M77"/>
  <c r="N77"/>
  <c r="M78"/>
  <c r="N78"/>
  <c r="M79"/>
  <c r="N79"/>
  <c r="M80"/>
  <c r="N80"/>
  <c r="M81"/>
  <c r="N81"/>
  <c r="M82"/>
  <c r="N82"/>
  <c r="M83"/>
  <c r="N83"/>
  <c r="M84"/>
  <c r="N84"/>
  <c r="M85"/>
  <c r="N85"/>
  <c r="M90"/>
  <c r="N90"/>
  <c r="M91"/>
  <c r="O90" s="1"/>
  <c r="N91"/>
  <c r="P90" s="1"/>
  <c r="M92"/>
  <c r="N92"/>
  <c r="M93"/>
  <c r="O92" s="1"/>
  <c r="N93"/>
  <c r="P92" s="1"/>
  <c r="M94"/>
  <c r="N94"/>
  <c r="M95"/>
  <c r="O94" s="1"/>
  <c r="N95"/>
  <c r="P94" s="1"/>
  <c r="M96"/>
  <c r="N96"/>
  <c r="M97"/>
  <c r="O96" s="1"/>
  <c r="N97"/>
  <c r="P96" s="1"/>
  <c r="M98"/>
  <c r="N98"/>
  <c r="M99"/>
  <c r="O98" s="1"/>
  <c r="N99"/>
  <c r="P98" s="1"/>
  <c r="M100"/>
  <c r="N100"/>
  <c r="M101"/>
  <c r="O100" s="1"/>
  <c r="N101"/>
  <c r="P100" s="1"/>
  <c r="M102"/>
  <c r="N102"/>
  <c r="M103"/>
  <c r="O102" s="1"/>
  <c r="N103"/>
  <c r="P102" s="1"/>
  <c r="M120"/>
  <c r="N120" s="1"/>
  <c r="M121"/>
  <c r="N121" s="1"/>
  <c r="M122"/>
  <c r="N122" s="1"/>
  <c r="M123"/>
  <c r="N123" s="1"/>
  <c r="M124"/>
  <c r="N124" s="1"/>
  <c r="M125"/>
  <c r="N125" s="1"/>
  <c r="M129"/>
  <c r="N129" s="1"/>
  <c r="M130"/>
  <c r="N130" s="1"/>
  <c r="M131"/>
  <c r="N131" s="1"/>
  <c r="M132"/>
  <c r="N132" s="1"/>
  <c r="M138"/>
  <c r="N138"/>
  <c r="M139"/>
  <c r="N139"/>
  <c r="M140"/>
  <c r="N140"/>
  <c r="M141"/>
  <c r="N141"/>
  <c r="M142"/>
  <c r="N142"/>
  <c r="M143"/>
  <c r="N143"/>
  <c r="M144"/>
  <c r="N144"/>
  <c r="M145"/>
  <c r="N145"/>
  <c r="M146"/>
  <c r="N146" s="1"/>
  <c r="M147"/>
  <c r="N147" s="1"/>
  <c r="M148"/>
  <c r="N148" s="1"/>
  <c r="M149"/>
  <c r="N149" s="1"/>
  <c r="M150"/>
  <c r="N150" s="1"/>
  <c r="M151"/>
  <c r="N151" s="1"/>
  <c r="M152"/>
  <c r="N152" s="1"/>
  <c r="M153"/>
  <c r="N153" s="1"/>
  <c r="M154"/>
  <c r="N154" s="1"/>
  <c r="M155"/>
  <c r="N155" s="1"/>
  <c r="M156"/>
  <c r="N156" s="1"/>
  <c r="M157"/>
  <c r="N157" s="1"/>
  <c r="M158"/>
  <c r="N158" s="1"/>
  <c r="M159"/>
  <c r="N159" s="1"/>
  <c r="M160"/>
  <c r="N160" s="1"/>
  <c r="M161"/>
  <c r="N161" s="1"/>
  <c r="M162"/>
  <c r="N162" s="1"/>
  <c r="M163"/>
  <c r="N163" s="1"/>
  <c r="M164"/>
  <c r="N164" s="1"/>
  <c r="M165"/>
  <c r="N165" s="1"/>
  <c r="M166"/>
  <c r="N166" s="1"/>
  <c r="M167"/>
  <c r="N167" s="1"/>
  <c r="M168"/>
  <c r="N168" s="1"/>
  <c r="M169"/>
  <c r="N169" s="1"/>
  <c r="M170"/>
  <c r="N170" s="1"/>
  <c r="M171"/>
  <c r="N171" s="1"/>
  <c r="M172"/>
  <c r="N172" s="1"/>
  <c r="M173"/>
  <c r="N173" s="1"/>
  <c r="M174"/>
  <c r="N174" s="1"/>
  <c r="M175"/>
  <c r="N175" s="1"/>
  <c r="M176"/>
  <c r="N176" s="1"/>
  <c r="M177"/>
  <c r="N177" s="1"/>
  <c r="M178"/>
  <c r="N178" s="1"/>
  <c r="M179"/>
  <c r="N179" s="1"/>
  <c r="M180"/>
  <c r="N180" s="1"/>
  <c r="M181"/>
  <c r="N181" s="1"/>
  <c r="M182"/>
  <c r="N182" s="1"/>
  <c r="M183"/>
  <c r="N183" s="1"/>
  <c r="M184"/>
  <c r="N184" s="1"/>
  <c r="M185"/>
  <c r="N185" s="1"/>
  <c r="M186"/>
  <c r="N186" s="1"/>
  <c r="M187"/>
  <c r="N187" s="1"/>
  <c r="M188"/>
  <c r="N188" s="1"/>
  <c r="M189"/>
  <c r="N189" s="1"/>
  <c r="M190"/>
  <c r="N190" s="1"/>
  <c r="M191"/>
  <c r="N191" s="1"/>
  <c r="M192"/>
  <c r="N192" s="1"/>
  <c r="M193"/>
  <c r="N193" s="1"/>
  <c r="M194"/>
  <c r="N194" s="1"/>
  <c r="M195"/>
  <c r="N195" s="1"/>
  <c r="M196"/>
  <c r="N196" s="1"/>
  <c r="M197"/>
  <c r="N197" s="1"/>
  <c r="M198"/>
  <c r="N198" s="1"/>
  <c r="M199"/>
  <c r="N199" s="1"/>
  <c r="M200"/>
  <c r="N200" s="1"/>
  <c r="M201"/>
  <c r="N201" s="1"/>
  <c r="M202"/>
  <c r="N202" s="1"/>
  <c r="M203"/>
  <c r="N203" s="1"/>
  <c r="M204"/>
  <c r="N204" s="1"/>
  <c r="M205"/>
  <c r="N205" s="1"/>
  <c r="M206"/>
  <c r="N206" s="1"/>
  <c r="M207"/>
  <c r="N207" s="1"/>
  <c r="M208"/>
  <c r="N208" s="1"/>
  <c r="M209"/>
  <c r="N209" s="1"/>
  <c r="M210"/>
  <c r="N210" s="1"/>
  <c r="M211"/>
  <c r="N211" s="1"/>
  <c r="M212"/>
  <c r="N212" s="1"/>
  <c r="M213"/>
  <c r="N213" s="1"/>
  <c r="M214"/>
  <c r="N214" s="1"/>
  <c r="M215"/>
  <c r="N215" s="1"/>
  <c r="M216"/>
  <c r="N216" s="1"/>
  <c r="M217"/>
  <c r="N217" s="1"/>
  <c r="M218"/>
  <c r="N218" s="1"/>
  <c r="M219"/>
  <c r="N219" s="1"/>
  <c r="M220"/>
  <c r="N220" s="1"/>
  <c r="M221"/>
  <c r="N221" s="1"/>
  <c r="M222"/>
  <c r="N222" s="1"/>
  <c r="M223"/>
  <c r="N223" s="1"/>
  <c r="M224"/>
  <c r="N224" s="1"/>
  <c r="M225"/>
  <c r="N225" s="1"/>
  <c r="M226"/>
  <c r="N226" s="1"/>
  <c r="M227"/>
  <c r="N227" s="1"/>
  <c r="M228"/>
  <c r="N228" s="1"/>
  <c r="M229"/>
  <c r="N229" s="1"/>
  <c r="M230"/>
  <c r="N230" s="1"/>
  <c r="M231"/>
  <c r="N231" s="1"/>
  <c r="M232"/>
  <c r="N232" s="1"/>
  <c r="M233"/>
  <c r="N233" s="1"/>
  <c r="M234"/>
  <c r="N234" s="1"/>
  <c r="M235"/>
  <c r="N235" s="1"/>
  <c r="M236"/>
  <c r="N236" s="1"/>
  <c r="M237"/>
  <c r="N237" s="1"/>
  <c r="M238"/>
  <c r="N238" s="1"/>
  <c r="M239"/>
  <c r="N239" s="1"/>
  <c r="M240"/>
  <c r="N240" s="1"/>
  <c r="M241"/>
  <c r="N241" s="1"/>
  <c r="M242"/>
  <c r="N242" s="1"/>
  <c r="M243"/>
  <c r="N243" s="1"/>
  <c r="M244"/>
  <c r="N244" s="1"/>
  <c r="M245"/>
  <c r="N245" s="1"/>
  <c r="M246"/>
  <c r="N246" s="1"/>
  <c r="M247"/>
  <c r="N247" s="1"/>
  <c r="M248"/>
  <c r="N248" s="1"/>
  <c r="M249"/>
  <c r="N249" s="1"/>
  <c r="M250"/>
  <c r="N250" s="1"/>
  <c r="M251"/>
  <c r="N251" s="1"/>
  <c r="M252"/>
  <c r="N252" s="1"/>
  <c r="M253"/>
  <c r="N253" s="1"/>
  <c r="M254"/>
  <c r="N254" s="1"/>
  <c r="M255"/>
  <c r="N255" s="1"/>
  <c r="M256"/>
  <c r="N256" s="1"/>
  <c r="M257"/>
  <c r="N257" s="1"/>
  <c r="M258"/>
  <c r="N258" s="1"/>
  <c r="M259"/>
  <c r="N259" s="1"/>
  <c r="M260"/>
  <c r="N260" s="1"/>
  <c r="M261"/>
  <c r="N261" s="1"/>
  <c r="M262"/>
  <c r="N262" s="1"/>
  <c r="M263"/>
  <c r="N263" s="1"/>
  <c r="M264"/>
  <c r="N264" s="1"/>
  <c r="M265"/>
  <c r="N265" s="1"/>
  <c r="M266"/>
  <c r="N266" s="1"/>
  <c r="M267"/>
  <c r="N267" s="1"/>
  <c r="M268"/>
  <c r="N268" s="1"/>
  <c r="M269"/>
  <c r="N269" s="1"/>
  <c r="M270"/>
  <c r="N270" s="1"/>
  <c r="M271"/>
  <c r="N271" s="1"/>
  <c r="M272"/>
  <c r="N272" s="1"/>
  <c r="M273"/>
  <c r="N273" s="1"/>
  <c r="M274"/>
  <c r="N274" s="1"/>
  <c r="M275"/>
  <c r="N275" s="1"/>
  <c r="M276"/>
  <c r="N276" s="1"/>
  <c r="M277"/>
  <c r="N277" s="1"/>
  <c r="M278"/>
  <c r="N278" s="1"/>
  <c r="M279"/>
  <c r="N279" s="1"/>
  <c r="M280"/>
  <c r="N280" s="1"/>
  <c r="M281"/>
  <c r="N281" s="1"/>
  <c r="M282"/>
  <c r="N282" s="1"/>
  <c r="M283"/>
  <c r="N283" s="1"/>
  <c r="M284"/>
  <c r="N284" s="1"/>
  <c r="M285"/>
  <c r="N285" s="1"/>
  <c r="M286"/>
  <c r="N286" s="1"/>
  <c r="M287"/>
  <c r="N287" s="1"/>
  <c r="M288"/>
  <c r="N288" s="1"/>
  <c r="M289"/>
  <c r="N289" s="1"/>
  <c r="M290"/>
  <c r="N290" s="1"/>
  <c r="M291"/>
  <c r="N291" s="1"/>
  <c r="M292"/>
  <c r="N292" s="1"/>
  <c r="M293"/>
  <c r="N293" s="1"/>
  <c r="M294"/>
  <c r="N294" s="1"/>
  <c r="M295"/>
  <c r="N295" s="1"/>
  <c r="M296"/>
  <c r="N296" s="1"/>
  <c r="M297"/>
  <c r="N297" s="1"/>
  <c r="M298"/>
  <c r="N298" s="1"/>
  <c r="M299"/>
  <c r="N299" s="1"/>
  <c r="M300"/>
  <c r="N300" s="1"/>
  <c r="M301"/>
  <c r="N301" s="1"/>
  <c r="M302"/>
  <c r="N302" s="1"/>
  <c r="M303"/>
  <c r="N303" s="1"/>
  <c r="M304"/>
  <c r="N304" s="1"/>
  <c r="M305"/>
  <c r="N305" s="1"/>
  <c r="M306"/>
  <c r="N306" s="1"/>
  <c r="M307"/>
  <c r="N307" s="1"/>
  <c r="M308"/>
  <c r="N308" s="1"/>
  <c r="M309"/>
  <c r="N309" s="1"/>
  <c r="M310"/>
  <c r="N310" s="1"/>
  <c r="M311"/>
  <c r="N311" s="1"/>
  <c r="M312"/>
  <c r="N312" s="1"/>
  <c r="M313"/>
  <c r="N313" s="1"/>
  <c r="M314"/>
  <c r="N314" s="1"/>
  <c r="M315"/>
  <c r="N315" s="1"/>
  <c r="M316"/>
  <c r="N316" s="1"/>
  <c r="M317"/>
  <c r="N317" s="1"/>
  <c r="M318"/>
  <c r="N318" s="1"/>
  <c r="M319"/>
  <c r="N319" s="1"/>
  <c r="M320"/>
  <c r="N320" s="1"/>
  <c r="M321"/>
  <c r="N321" s="1"/>
  <c r="M322"/>
  <c r="N322" s="1"/>
  <c r="M323"/>
  <c r="N323" s="1"/>
  <c r="M324"/>
  <c r="N324" s="1"/>
  <c r="M325"/>
  <c r="N325" s="1"/>
  <c r="M326"/>
  <c r="N326" s="1"/>
  <c r="M327"/>
  <c r="N327" s="1"/>
  <c r="M328"/>
  <c r="N328" s="1"/>
  <c r="M329"/>
  <c r="N329" s="1"/>
  <c r="M330"/>
  <c r="N330" s="1"/>
  <c r="M331"/>
  <c r="N331" s="1"/>
  <c r="M332"/>
  <c r="N332" s="1"/>
  <c r="M333"/>
  <c r="N333" s="1"/>
  <c r="M334"/>
  <c r="N334" s="1"/>
  <c r="M335"/>
  <c r="N335" s="1"/>
  <c r="M336"/>
  <c r="N336" s="1"/>
  <c r="M337"/>
  <c r="N337" s="1"/>
  <c r="M338"/>
  <c r="N338" s="1"/>
  <c r="M339"/>
  <c r="N339" s="1"/>
  <c r="M340"/>
  <c r="N340" s="1"/>
  <c r="M341"/>
  <c r="N341" s="1"/>
  <c r="M342"/>
  <c r="N342" s="1"/>
  <c r="M343"/>
  <c r="N343" s="1"/>
  <c r="M344"/>
  <c r="N344" s="1"/>
  <c r="M345"/>
  <c r="N345" s="1"/>
  <c r="M346"/>
  <c r="N346" s="1"/>
  <c r="M347"/>
  <c r="N347" s="1"/>
  <c r="M348"/>
  <c r="N348" s="1"/>
  <c r="M349"/>
  <c r="N349" s="1"/>
  <c r="M350"/>
  <c r="N350" s="1"/>
  <c r="M351"/>
  <c r="N351" s="1"/>
  <c r="M352"/>
  <c r="N352" s="1"/>
  <c r="M353"/>
  <c r="N353" s="1"/>
  <c r="M354"/>
  <c r="N354" s="1"/>
  <c r="M355"/>
  <c r="N355" s="1"/>
  <c r="M356"/>
  <c r="N356" s="1"/>
  <c r="M357"/>
  <c r="N357" s="1"/>
  <c r="M358"/>
  <c r="N358" s="1"/>
  <c r="M359"/>
  <c r="N359" s="1"/>
  <c r="M360"/>
  <c r="N360" s="1"/>
  <c r="M361"/>
  <c r="N361" s="1"/>
  <c r="M362"/>
  <c r="N362" s="1"/>
  <c r="M363"/>
  <c r="N363" s="1"/>
  <c r="M364"/>
  <c r="N364" s="1"/>
  <c r="M365"/>
  <c r="N365" s="1"/>
  <c r="M366"/>
  <c r="N366" s="1"/>
  <c r="M367"/>
  <c r="N367" s="1"/>
  <c r="M368"/>
  <c r="N368" s="1"/>
  <c r="M369"/>
  <c r="N369" s="1"/>
  <c r="M370"/>
  <c r="N370" s="1"/>
  <c r="M371"/>
  <c r="N371" s="1"/>
  <c r="M372"/>
  <c r="N372" s="1"/>
  <c r="M13" i="7"/>
  <c r="N13"/>
  <c r="M14"/>
  <c r="N14"/>
  <c r="M15"/>
  <c r="N15"/>
  <c r="M16"/>
  <c r="N16"/>
  <c r="M17"/>
  <c r="N17"/>
  <c r="M18"/>
  <c r="N18"/>
  <c r="M19"/>
  <c r="N19"/>
  <c r="M20"/>
  <c r="N20"/>
  <c r="M21"/>
  <c r="N21"/>
  <c r="M22"/>
  <c r="N22"/>
  <c r="M23"/>
  <c r="N23"/>
  <c r="M24"/>
  <c r="N24"/>
  <c r="M25"/>
  <c r="N25"/>
  <c r="M26"/>
  <c r="N26"/>
  <c r="M27"/>
  <c r="N27"/>
  <c r="M28"/>
  <c r="N28"/>
  <c r="M29"/>
  <c r="N29"/>
  <c r="M30"/>
  <c r="N30"/>
  <c r="M31"/>
  <c r="N31"/>
  <c r="M32"/>
  <c r="N32"/>
  <c r="M33"/>
  <c r="N33"/>
  <c r="M34"/>
  <c r="N34"/>
  <c r="M35"/>
  <c r="N35"/>
  <c r="M36"/>
  <c r="N36"/>
  <c r="M37"/>
  <c r="N37"/>
  <c r="M38"/>
  <c r="N38"/>
  <c r="M39"/>
  <c r="N39"/>
  <c r="M40"/>
  <c r="N40"/>
  <c r="M41"/>
  <c r="N41"/>
  <c r="M42"/>
  <c r="N42"/>
  <c r="M43"/>
  <c r="N43"/>
  <c r="M44"/>
  <c r="O43" s="1"/>
  <c r="N44"/>
  <c r="P43" s="1"/>
  <c r="M45"/>
  <c r="N45"/>
  <c r="M46"/>
  <c r="N46"/>
  <c r="M47"/>
  <c r="N47"/>
  <c r="M48"/>
  <c r="N48"/>
  <c r="M49"/>
  <c r="N49"/>
  <c r="M50"/>
  <c r="N50"/>
  <c r="M51"/>
  <c r="N51"/>
  <c r="M52"/>
  <c r="N52"/>
  <c r="M53"/>
  <c r="N53"/>
  <c r="M54"/>
  <c r="N54"/>
  <c r="M55"/>
  <c r="N55"/>
  <c r="M56"/>
  <c r="N56"/>
  <c r="M57"/>
  <c r="N57"/>
  <c r="M58"/>
  <c r="N58"/>
  <c r="M59"/>
  <c r="N59"/>
  <c r="M60"/>
  <c r="N60"/>
  <c r="M61"/>
  <c r="N61"/>
  <c r="M62"/>
  <c r="N62"/>
  <c r="M63"/>
  <c r="N63"/>
  <c r="M64"/>
  <c r="N64"/>
  <c r="M65"/>
  <c r="N65"/>
  <c r="M66"/>
  <c r="N66"/>
  <c r="M67"/>
  <c r="N67"/>
  <c r="M68"/>
  <c r="N68"/>
  <c r="M69"/>
  <c r="N69"/>
  <c r="M70"/>
  <c r="N70"/>
  <c r="M71"/>
  <c r="N71"/>
  <c r="M72"/>
  <c r="N72"/>
  <c r="M73"/>
  <c r="N73"/>
  <c r="M74"/>
  <c r="N74"/>
  <c r="M75"/>
  <c r="N75"/>
  <c r="M76"/>
  <c r="N76"/>
  <c r="M77"/>
  <c r="N77"/>
  <c r="M78"/>
  <c r="N78"/>
  <c r="M79"/>
  <c r="N79"/>
  <c r="M80"/>
  <c r="N80"/>
  <c r="M81"/>
  <c r="N81"/>
  <c r="M82"/>
  <c r="N82"/>
  <c r="M83"/>
  <c r="N83"/>
  <c r="M84"/>
  <c r="N84"/>
  <c r="M85"/>
  <c r="N85"/>
  <c r="M86"/>
  <c r="N86"/>
  <c r="M87"/>
  <c r="N87"/>
  <c r="M88"/>
  <c r="N88"/>
  <c r="M89"/>
  <c r="N89"/>
  <c r="M90"/>
  <c r="N90"/>
  <c r="M91"/>
  <c r="N91"/>
  <c r="M92"/>
  <c r="N92"/>
  <c r="M93"/>
  <c r="N93"/>
  <c r="M94"/>
  <c r="N94"/>
  <c r="M95"/>
  <c r="N95"/>
  <c r="M96"/>
  <c r="N96"/>
  <c r="M97"/>
  <c r="N97"/>
  <c r="M98"/>
  <c r="N98"/>
  <c r="M99"/>
  <c r="N99"/>
  <c r="M100"/>
  <c r="N100"/>
  <c r="M101"/>
  <c r="N101"/>
  <c r="M102"/>
  <c r="N102"/>
  <c r="M103"/>
  <c r="N103"/>
  <c r="M104"/>
  <c r="N104"/>
  <c r="M105"/>
  <c r="N105"/>
  <c r="M106"/>
  <c r="N106"/>
  <c r="M107"/>
  <c r="N107"/>
  <c r="M108"/>
  <c r="N108"/>
  <c r="M109"/>
  <c r="N109"/>
  <c r="M110"/>
  <c r="N110"/>
  <c r="M111"/>
  <c r="N111"/>
  <c r="M112"/>
  <c r="N112"/>
  <c r="M113"/>
  <c r="O112" s="1"/>
  <c r="N113"/>
  <c r="P112" s="1"/>
  <c r="M114"/>
  <c r="N114"/>
  <c r="M115"/>
  <c r="O114" s="1"/>
  <c r="N115"/>
  <c r="P114" s="1"/>
  <c r="M116"/>
  <c r="N116"/>
  <c r="M117"/>
  <c r="O116" s="1"/>
  <c r="N117"/>
  <c r="P116" s="1"/>
  <c r="M118"/>
  <c r="N118"/>
  <c r="M119"/>
  <c r="O118" s="1"/>
  <c r="N119"/>
  <c r="P118" s="1"/>
  <c r="M120"/>
  <c r="N120"/>
  <c r="M121"/>
  <c r="O120" s="1"/>
  <c r="N121"/>
  <c r="P120" s="1"/>
  <c r="M122"/>
  <c r="N122"/>
  <c r="M123"/>
  <c r="O122" s="1"/>
  <c r="N123"/>
  <c r="P122" s="1"/>
  <c r="M124"/>
  <c r="N124"/>
  <c r="M125"/>
  <c r="O124" s="1"/>
  <c r="N125"/>
  <c r="P124" s="1"/>
  <c r="M142"/>
  <c r="N142" s="1"/>
  <c r="M143"/>
  <c r="N143" s="1"/>
  <c r="M144"/>
  <c r="N144" s="1"/>
  <c r="M145"/>
  <c r="N145" s="1"/>
  <c r="M146"/>
  <c r="N146" s="1"/>
  <c r="M147"/>
  <c r="N147" s="1"/>
  <c r="M151"/>
  <c r="N151" s="1"/>
  <c r="M152"/>
  <c r="N152" s="1"/>
  <c r="M153"/>
  <c r="N153" s="1"/>
  <c r="M154"/>
  <c r="N154" s="1"/>
  <c r="M160"/>
  <c r="N160" s="1"/>
  <c r="M161"/>
  <c r="N161" s="1"/>
  <c r="M162"/>
  <c r="N162" s="1"/>
  <c r="M163"/>
  <c r="N163" s="1"/>
  <c r="M164"/>
  <c r="N164" s="1"/>
  <c r="M165"/>
  <c r="N165" s="1"/>
  <c r="M166"/>
  <c r="N166" s="1"/>
  <c r="M167"/>
  <c r="N167" s="1"/>
  <c r="M168"/>
  <c r="N168" s="1"/>
  <c r="M169"/>
  <c r="N169" s="1"/>
  <c r="M170"/>
  <c r="N170" s="1"/>
  <c r="M171"/>
  <c r="N171" s="1"/>
  <c r="M172"/>
  <c r="N172" s="1"/>
  <c r="M173"/>
  <c r="N173" s="1"/>
  <c r="M174"/>
  <c r="N174" s="1"/>
  <c r="M175"/>
  <c r="N175" s="1"/>
  <c r="M176"/>
  <c r="N176" s="1"/>
  <c r="M177"/>
  <c r="N177" s="1"/>
  <c r="M178"/>
  <c r="N178" s="1"/>
  <c r="M179"/>
  <c r="N179" s="1"/>
  <c r="M180"/>
  <c r="N180" s="1"/>
  <c r="M181"/>
  <c r="N181" s="1"/>
  <c r="M182"/>
  <c r="N182" s="1"/>
  <c r="M183"/>
  <c r="N183" s="1"/>
  <c r="M184"/>
  <c r="N184" s="1"/>
  <c r="M185"/>
  <c r="N185" s="1"/>
  <c r="M186"/>
  <c r="N186" s="1"/>
  <c r="M187"/>
  <c r="N187" s="1"/>
  <c r="M188"/>
  <c r="N188" s="1"/>
  <c r="M189"/>
  <c r="N189" s="1"/>
  <c r="M190"/>
  <c r="N190" s="1"/>
  <c r="M191"/>
  <c r="N191" s="1"/>
  <c r="M192"/>
  <c r="N192" s="1"/>
  <c r="M193"/>
  <c r="N193" s="1"/>
  <c r="M194"/>
  <c r="N194" s="1"/>
  <c r="M195"/>
  <c r="N195" s="1"/>
  <c r="M196"/>
  <c r="N196" s="1"/>
  <c r="M197"/>
  <c r="N197" s="1"/>
  <c r="M198"/>
  <c r="N198" s="1"/>
  <c r="M199"/>
  <c r="N199" s="1"/>
  <c r="M200"/>
  <c r="N200" s="1"/>
  <c r="M201"/>
  <c r="N201" s="1"/>
  <c r="M202"/>
  <c r="N202" s="1"/>
  <c r="M203"/>
  <c r="N203" s="1"/>
  <c r="M204"/>
  <c r="N204" s="1"/>
  <c r="M205"/>
  <c r="N205" s="1"/>
  <c r="M206"/>
  <c r="N206" s="1"/>
  <c r="M207"/>
  <c r="N207" s="1"/>
  <c r="M208"/>
  <c r="N208" s="1"/>
  <c r="M209"/>
  <c r="N209" s="1"/>
  <c r="M210"/>
  <c r="N210" s="1"/>
  <c r="M211"/>
  <c r="N211" s="1"/>
  <c r="M212"/>
  <c r="N212" s="1"/>
  <c r="M213"/>
  <c r="N213" s="1"/>
  <c r="M214"/>
  <c r="N214" s="1"/>
  <c r="M215"/>
  <c r="N215" s="1"/>
  <c r="M216"/>
  <c r="N216" s="1"/>
  <c r="M217"/>
  <c r="N217" s="1"/>
  <c r="M218"/>
  <c r="N218" s="1"/>
  <c r="M219"/>
  <c r="N219" s="1"/>
  <c r="M220"/>
  <c r="N220" s="1"/>
  <c r="M221"/>
  <c r="N221" s="1"/>
  <c r="M222"/>
  <c r="N222" s="1"/>
  <c r="M223"/>
  <c r="N223" s="1"/>
  <c r="M224"/>
  <c r="N224" s="1"/>
  <c r="M225"/>
  <c r="N225" s="1"/>
  <c r="M226"/>
  <c r="N226" s="1"/>
  <c r="M227"/>
  <c r="N227" s="1"/>
  <c r="M228"/>
  <c r="N228" s="1"/>
  <c r="M229"/>
  <c r="N229" s="1"/>
  <c r="M230"/>
  <c r="N230" s="1"/>
  <c r="M231"/>
  <c r="N231" s="1"/>
  <c r="M232"/>
  <c r="N232" s="1"/>
  <c r="M233"/>
  <c r="N233" s="1"/>
  <c r="M234"/>
  <c r="N234" s="1"/>
  <c r="M235"/>
  <c r="N235" s="1"/>
  <c r="M236"/>
  <c r="N236" s="1"/>
  <c r="M237"/>
  <c r="N237" s="1"/>
  <c r="M238"/>
  <c r="N238" s="1"/>
  <c r="M239"/>
  <c r="N239" s="1"/>
  <c r="M240"/>
  <c r="N240" s="1"/>
  <c r="M241"/>
  <c r="N241" s="1"/>
  <c r="M242"/>
  <c r="N242" s="1"/>
  <c r="M243"/>
  <c r="N243" s="1"/>
  <c r="M244"/>
  <c r="N244" s="1"/>
  <c r="M245"/>
  <c r="N245" s="1"/>
  <c r="M246"/>
  <c r="N246" s="1"/>
  <c r="M247"/>
  <c r="N247" s="1"/>
  <c r="M248"/>
  <c r="N248" s="1"/>
  <c r="M249"/>
  <c r="N249" s="1"/>
  <c r="M250"/>
  <c r="N250" s="1"/>
  <c r="M251"/>
  <c r="N251" s="1"/>
  <c r="M252"/>
  <c r="N252" s="1"/>
  <c r="M253"/>
  <c r="N253" s="1"/>
  <c r="M254"/>
  <c r="N254" s="1"/>
  <c r="M255"/>
  <c r="N255" s="1"/>
  <c r="M256"/>
  <c r="N256" s="1"/>
  <c r="M257"/>
  <c r="N257" s="1"/>
  <c r="M258"/>
  <c r="N258" s="1"/>
  <c r="M259"/>
  <c r="N259" s="1"/>
  <c r="M260"/>
  <c r="N260" s="1"/>
  <c r="M261"/>
  <c r="N261" s="1"/>
  <c r="M262"/>
  <c r="N262" s="1"/>
  <c r="M263"/>
  <c r="N263" s="1"/>
  <c r="M264"/>
  <c r="N264" s="1"/>
  <c r="M265"/>
  <c r="N265" s="1"/>
  <c r="M266"/>
  <c r="N266" s="1"/>
  <c r="M267"/>
  <c r="N267" s="1"/>
  <c r="M268"/>
  <c r="N268" s="1"/>
  <c r="M269"/>
  <c r="N269" s="1"/>
  <c r="M270"/>
  <c r="N270" s="1"/>
  <c r="M271"/>
  <c r="N271" s="1"/>
  <c r="M272"/>
  <c r="N272" s="1"/>
  <c r="M273"/>
  <c r="N273" s="1"/>
  <c r="M274"/>
  <c r="N274" s="1"/>
  <c r="M275"/>
  <c r="N275" s="1"/>
  <c r="M276"/>
  <c r="N276" s="1"/>
  <c r="M277"/>
  <c r="N277" s="1"/>
  <c r="M278"/>
  <c r="N278" s="1"/>
  <c r="M279"/>
  <c r="N279" s="1"/>
  <c r="M280"/>
  <c r="N280" s="1"/>
  <c r="M281"/>
  <c r="N281" s="1"/>
  <c r="M282"/>
  <c r="N282" s="1"/>
  <c r="M283"/>
  <c r="N283" s="1"/>
  <c r="M284"/>
  <c r="N284" s="1"/>
  <c r="M285"/>
  <c r="N285" s="1"/>
  <c r="M286"/>
  <c r="N286" s="1"/>
  <c r="M287"/>
  <c r="N287" s="1"/>
  <c r="M288"/>
  <c r="N288" s="1"/>
  <c r="M289"/>
  <c r="N289" s="1"/>
  <c r="M290"/>
  <c r="N290" s="1"/>
  <c r="M291"/>
  <c r="N291" s="1"/>
  <c r="M292"/>
  <c r="N292" s="1"/>
  <c r="M293"/>
  <c r="N293" s="1"/>
  <c r="M294"/>
  <c r="N294" s="1"/>
  <c r="M295"/>
  <c r="N295" s="1"/>
  <c r="M296"/>
  <c r="N296" s="1"/>
  <c r="M297"/>
  <c r="N297" s="1"/>
  <c r="M298"/>
  <c r="N298" s="1"/>
  <c r="M299"/>
  <c r="N299" s="1"/>
  <c r="M300"/>
  <c r="N300" s="1"/>
  <c r="M301"/>
  <c r="N301" s="1"/>
  <c r="M302"/>
  <c r="N302" s="1"/>
  <c r="M303"/>
  <c r="N303" s="1"/>
  <c r="M304"/>
  <c r="N304" s="1"/>
  <c r="M305"/>
  <c r="N305" s="1"/>
  <c r="M306"/>
  <c r="N306" s="1"/>
  <c r="M307"/>
  <c r="N307" s="1"/>
  <c r="M308"/>
  <c r="N308" s="1"/>
  <c r="M309"/>
  <c r="N309" s="1"/>
  <c r="M310"/>
  <c r="N310" s="1"/>
  <c r="M311"/>
  <c r="N311" s="1"/>
  <c r="M312"/>
  <c r="N312" s="1"/>
  <c r="M313"/>
  <c r="N313" s="1"/>
  <c r="M314"/>
  <c r="N314" s="1"/>
  <c r="M315"/>
  <c r="N315" s="1"/>
  <c r="M316"/>
  <c r="N316" s="1"/>
  <c r="M317"/>
  <c r="N317" s="1"/>
  <c r="M318"/>
  <c r="N318" s="1"/>
  <c r="M319"/>
  <c r="N319" s="1"/>
  <c r="M320"/>
  <c r="N320" s="1"/>
  <c r="M321"/>
  <c r="N321" s="1"/>
  <c r="M322"/>
  <c r="N322" s="1"/>
  <c r="M323"/>
  <c r="N323" s="1"/>
  <c r="M324"/>
  <c r="N324" s="1"/>
  <c r="M325"/>
  <c r="N325" s="1"/>
  <c r="M326"/>
  <c r="N326" s="1"/>
  <c r="M327"/>
  <c r="N327" s="1"/>
  <c r="M328"/>
  <c r="N328" s="1"/>
  <c r="M329"/>
  <c r="N329" s="1"/>
  <c r="M330"/>
  <c r="N330" s="1"/>
  <c r="M331"/>
  <c r="N331" s="1"/>
  <c r="M332"/>
  <c r="N332" s="1"/>
  <c r="M333"/>
  <c r="N333" s="1"/>
  <c r="M334"/>
  <c r="N334" s="1"/>
  <c r="M335"/>
  <c r="N335" s="1"/>
  <c r="M336"/>
  <c r="N336" s="1"/>
  <c r="M337"/>
  <c r="N337" s="1"/>
  <c r="M338"/>
  <c r="N338" s="1"/>
  <c r="M339"/>
  <c r="N339" s="1"/>
  <c r="M340"/>
  <c r="N340" s="1"/>
  <c r="M341"/>
  <c r="N341" s="1"/>
  <c r="M342"/>
  <c r="N342" s="1"/>
  <c r="M343"/>
  <c r="N343" s="1"/>
  <c r="M344"/>
  <c r="N344" s="1"/>
  <c r="M345"/>
  <c r="N345" s="1"/>
  <c r="M346"/>
  <c r="N346" s="1"/>
  <c r="M347"/>
  <c r="N347" s="1"/>
  <c r="M348"/>
  <c r="N348" s="1"/>
  <c r="M349"/>
  <c r="N349" s="1"/>
  <c r="M350"/>
  <c r="N350" s="1"/>
  <c r="M351"/>
  <c r="N351" s="1"/>
  <c r="M352"/>
  <c r="N352" s="1"/>
  <c r="M353"/>
  <c r="N353" s="1"/>
  <c r="M354"/>
  <c r="N354" s="1"/>
  <c r="M355"/>
  <c r="N355" s="1"/>
  <c r="M356"/>
  <c r="N356" s="1"/>
  <c r="M357"/>
  <c r="N357" s="1"/>
  <c r="M358"/>
  <c r="N358" s="1"/>
  <c r="M359"/>
  <c r="N359" s="1"/>
  <c r="M360"/>
  <c r="N360" s="1"/>
  <c r="M361"/>
  <c r="N361" s="1"/>
  <c r="M362"/>
  <c r="N362" s="1"/>
  <c r="M363"/>
  <c r="N363" s="1"/>
  <c r="M364"/>
  <c r="N364" s="1"/>
  <c r="M365"/>
  <c r="N365" s="1"/>
  <c r="M366"/>
  <c r="N366" s="1"/>
  <c r="M367"/>
  <c r="N367" s="1"/>
  <c r="M368"/>
  <c r="N368" s="1"/>
  <c r="M369"/>
  <c r="N369" s="1"/>
  <c r="M370"/>
  <c r="N370" s="1"/>
  <c r="M371"/>
  <c r="N371" s="1"/>
  <c r="M372"/>
  <c r="N372" s="1"/>
  <c r="M373"/>
  <c r="N373" s="1"/>
  <c r="M374"/>
  <c r="N374" s="1"/>
  <c r="M375"/>
  <c r="N375" s="1"/>
  <c r="M376"/>
  <c r="N376" s="1"/>
  <c r="M377"/>
  <c r="N377" s="1"/>
  <c r="M378"/>
  <c r="N378" s="1"/>
  <c r="M379"/>
  <c r="N379" s="1"/>
  <c r="M380"/>
  <c r="N380" s="1"/>
  <c r="M381"/>
  <c r="N381" s="1"/>
  <c r="M382"/>
  <c r="N382" s="1"/>
  <c r="M383"/>
  <c r="N383" s="1"/>
  <c r="M384"/>
  <c r="N384" s="1"/>
  <c r="M385"/>
  <c r="N385" s="1"/>
  <c r="M386"/>
  <c r="N386" s="1"/>
  <c r="M387"/>
  <c r="N387" s="1"/>
  <c r="M388"/>
  <c r="N388" s="1"/>
  <c r="M389"/>
  <c r="N389" s="1"/>
  <c r="M390"/>
  <c r="N390" s="1"/>
  <c r="M391"/>
  <c r="N391" s="1"/>
  <c r="M392"/>
  <c r="N392" s="1"/>
  <c r="M393"/>
  <c r="N393" s="1"/>
  <c r="M394"/>
  <c r="N394" s="1"/>
  <c r="M13" i="6"/>
  <c r="N13"/>
  <c r="M14"/>
  <c r="O13" s="1"/>
  <c r="N14"/>
  <c r="P13" s="1"/>
  <c r="M15"/>
  <c r="N15"/>
  <c r="M16"/>
  <c r="N16"/>
  <c r="M17"/>
  <c r="O16" s="1"/>
  <c r="N17"/>
  <c r="P16" s="1"/>
  <c r="M18"/>
  <c r="N18"/>
  <c r="M19"/>
  <c r="O18" s="1"/>
  <c r="N19"/>
  <c r="P18" s="1"/>
  <c r="M20"/>
  <c r="N20"/>
  <c r="M21"/>
  <c r="N21"/>
  <c r="M22"/>
  <c r="N22"/>
  <c r="M23"/>
  <c r="N23"/>
  <c r="M24"/>
  <c r="N24"/>
  <c r="M25"/>
  <c r="N25"/>
  <c r="M26"/>
  <c r="N26"/>
  <c r="M27"/>
  <c r="N27"/>
  <c r="M28"/>
  <c r="N28"/>
  <c r="M29"/>
  <c r="N29"/>
  <c r="M30"/>
  <c r="N30"/>
  <c r="M31"/>
  <c r="N31"/>
  <c r="M32"/>
  <c r="N32"/>
  <c r="M33"/>
  <c r="N33"/>
  <c r="M34"/>
  <c r="N34"/>
  <c r="M35"/>
  <c r="N35"/>
  <c r="M36"/>
  <c r="N36"/>
  <c r="M37"/>
  <c r="N37"/>
  <c r="M38"/>
  <c r="N38"/>
  <c r="M39"/>
  <c r="N39"/>
  <c r="M40"/>
  <c r="N40"/>
  <c r="M41"/>
  <c r="N41"/>
  <c r="M42"/>
  <c r="N42"/>
  <c r="M43"/>
  <c r="N43"/>
  <c r="M44"/>
  <c r="N44"/>
  <c r="M45"/>
  <c r="N45"/>
  <c r="M46"/>
  <c r="N46"/>
  <c r="M47"/>
  <c r="N47"/>
  <c r="M48"/>
  <c r="N48"/>
  <c r="M49"/>
  <c r="N49"/>
  <c r="M50"/>
  <c r="N50"/>
  <c r="M51"/>
  <c r="N51"/>
  <c r="M52"/>
  <c r="N52"/>
  <c r="M53"/>
  <c r="N53"/>
  <c r="M54"/>
  <c r="N54"/>
  <c r="M55"/>
  <c r="N55"/>
  <c r="M56"/>
  <c r="N56"/>
  <c r="M57"/>
  <c r="N57"/>
  <c r="M58"/>
  <c r="N58"/>
  <c r="M59"/>
  <c r="N59"/>
  <c r="M60"/>
  <c r="N60"/>
  <c r="M61"/>
  <c r="N61"/>
  <c r="M62"/>
  <c r="N62"/>
  <c r="M63"/>
  <c r="N63"/>
  <c r="M64"/>
  <c r="N64"/>
  <c r="M65"/>
  <c r="N65"/>
  <c r="M66"/>
  <c r="N66"/>
  <c r="M67"/>
  <c r="N67"/>
  <c r="M68"/>
  <c r="N68"/>
  <c r="M69"/>
  <c r="N69"/>
  <c r="M70"/>
  <c r="N70"/>
  <c r="M71"/>
  <c r="N71"/>
  <c r="M72"/>
  <c r="N72"/>
  <c r="M73"/>
  <c r="N73"/>
  <c r="M74"/>
  <c r="N74"/>
  <c r="M75"/>
  <c r="N75"/>
  <c r="M76"/>
  <c r="N76"/>
  <c r="M77"/>
  <c r="N77"/>
  <c r="M78"/>
  <c r="N78"/>
  <c r="M79"/>
  <c r="N79"/>
  <c r="M80"/>
  <c r="N80"/>
  <c r="M81"/>
  <c r="N81"/>
  <c r="M82"/>
  <c r="N82"/>
  <c r="M83"/>
  <c r="N83"/>
  <c r="M84"/>
  <c r="N84"/>
  <c r="M85"/>
  <c r="N85"/>
  <c r="M86"/>
  <c r="N86"/>
  <c r="M87"/>
  <c r="O86" s="1"/>
  <c r="N87"/>
  <c r="P86" s="1"/>
  <c r="M92"/>
  <c r="N92"/>
  <c r="M93"/>
  <c r="O92" s="1"/>
  <c r="N93"/>
  <c r="P92" s="1"/>
  <c r="M94"/>
  <c r="N94"/>
  <c r="M95"/>
  <c r="N95"/>
  <c r="M96"/>
  <c r="O95" s="1"/>
  <c r="N96"/>
  <c r="P95" s="1"/>
  <c r="M97"/>
  <c r="N97"/>
  <c r="M98"/>
  <c r="O97" s="1"/>
  <c r="N98"/>
  <c r="P97" s="1"/>
  <c r="M99"/>
  <c r="N99"/>
  <c r="M100"/>
  <c r="O99" s="1"/>
  <c r="N100"/>
  <c r="P99" s="1"/>
  <c r="M101"/>
  <c r="N101"/>
  <c r="M102"/>
  <c r="O101" s="1"/>
  <c r="N102"/>
  <c r="P101" s="1"/>
  <c r="M103"/>
  <c r="N103"/>
  <c r="M104"/>
  <c r="O103" s="1"/>
  <c r="N104"/>
  <c r="P103" s="1"/>
  <c r="M105"/>
  <c r="N105"/>
  <c r="M106"/>
  <c r="O105" s="1"/>
  <c r="N106"/>
  <c r="P105" s="1"/>
  <c r="M107"/>
  <c r="N107"/>
  <c r="M108"/>
  <c r="O107" s="1"/>
  <c r="N108"/>
  <c r="P107" s="1"/>
  <c r="M109"/>
  <c r="N109"/>
  <c r="M110"/>
  <c r="O109" s="1"/>
  <c r="N110"/>
  <c r="P109" s="1"/>
  <c r="M111"/>
  <c r="N111"/>
  <c r="M112"/>
  <c r="N112"/>
  <c r="M113"/>
  <c r="N113"/>
  <c r="M114"/>
  <c r="N114"/>
  <c r="M115"/>
  <c r="N115"/>
  <c r="M116"/>
  <c r="N116"/>
  <c r="M117"/>
  <c r="N117"/>
  <c r="M118"/>
  <c r="O117" s="1"/>
  <c r="N118"/>
  <c r="P117" s="1"/>
  <c r="M119"/>
  <c r="N119"/>
  <c r="M120"/>
  <c r="O119" s="1"/>
  <c r="N120"/>
  <c r="P119" s="1"/>
  <c r="M121"/>
  <c r="N121"/>
  <c r="M122"/>
  <c r="O121" s="1"/>
  <c r="N122"/>
  <c r="P121" s="1"/>
  <c r="M138"/>
  <c r="N138" s="1"/>
  <c r="M139"/>
  <c r="N139" s="1"/>
  <c r="M140"/>
  <c r="N140" s="1"/>
  <c r="M141"/>
  <c r="N141" s="1"/>
  <c r="M142"/>
  <c r="N142" s="1"/>
  <c r="M143"/>
  <c r="N143" s="1"/>
  <c r="M147"/>
  <c r="N147" s="1"/>
  <c r="M148"/>
  <c r="N148" s="1"/>
  <c r="M149"/>
  <c r="N149" s="1"/>
  <c r="M150"/>
  <c r="N150" s="1"/>
  <c r="M156"/>
  <c r="N156"/>
  <c r="M157"/>
  <c r="N157"/>
  <c r="M158"/>
  <c r="N158"/>
  <c r="M159"/>
  <c r="N159"/>
  <c r="M160"/>
  <c r="N160"/>
  <c r="M161"/>
  <c r="N161"/>
  <c r="M162"/>
  <c r="N162"/>
  <c r="M163"/>
  <c r="N163"/>
  <c r="M164"/>
  <c r="N164" s="1"/>
  <c r="M165"/>
  <c r="N165" s="1"/>
  <c r="M166"/>
  <c r="N166" s="1"/>
  <c r="M167"/>
  <c r="N167" s="1"/>
  <c r="M168"/>
  <c r="N168" s="1"/>
  <c r="M169"/>
  <c r="N169" s="1"/>
  <c r="M170"/>
  <c r="N170" s="1"/>
  <c r="M171"/>
  <c r="N171" s="1"/>
  <c r="M172"/>
  <c r="N172" s="1"/>
  <c r="M173"/>
  <c r="N173" s="1"/>
  <c r="M174"/>
  <c r="N174" s="1"/>
  <c r="M175"/>
  <c r="N175" s="1"/>
  <c r="M176"/>
  <c r="N176" s="1"/>
  <c r="M177"/>
  <c r="N177" s="1"/>
  <c r="M178"/>
  <c r="N178" s="1"/>
  <c r="M179"/>
  <c r="N179" s="1"/>
  <c r="M180"/>
  <c r="N180" s="1"/>
  <c r="M181"/>
  <c r="N181" s="1"/>
  <c r="M182"/>
  <c r="N182" s="1"/>
  <c r="M183"/>
  <c r="N183" s="1"/>
  <c r="M184"/>
  <c r="N184" s="1"/>
  <c r="M185"/>
  <c r="N185" s="1"/>
  <c r="M186"/>
  <c r="N186" s="1"/>
  <c r="M187"/>
  <c r="N187" s="1"/>
  <c r="M188"/>
  <c r="N188" s="1"/>
  <c r="M189"/>
  <c r="N189" s="1"/>
  <c r="M190"/>
  <c r="N190" s="1"/>
  <c r="M191"/>
  <c r="N191" s="1"/>
  <c r="M192"/>
  <c r="N192" s="1"/>
  <c r="M193"/>
  <c r="N193" s="1"/>
  <c r="M194"/>
  <c r="N194" s="1"/>
  <c r="M195"/>
  <c r="N195" s="1"/>
  <c r="M196"/>
  <c r="N196" s="1"/>
  <c r="M197"/>
  <c r="N197" s="1"/>
  <c r="M198"/>
  <c r="N198" s="1"/>
  <c r="M199"/>
  <c r="N199" s="1"/>
  <c r="M200"/>
  <c r="N200" s="1"/>
  <c r="M201"/>
  <c r="N201" s="1"/>
  <c r="M202"/>
  <c r="N202" s="1"/>
  <c r="M203"/>
  <c r="N203" s="1"/>
  <c r="M204"/>
  <c r="N204" s="1"/>
  <c r="M205"/>
  <c r="N205" s="1"/>
  <c r="M206"/>
  <c r="N206" s="1"/>
  <c r="M207"/>
  <c r="N207" s="1"/>
  <c r="M208"/>
  <c r="N208" s="1"/>
  <c r="M209"/>
  <c r="N209" s="1"/>
  <c r="M210"/>
  <c r="N210" s="1"/>
  <c r="M211"/>
  <c r="N211" s="1"/>
  <c r="M212"/>
  <c r="N212" s="1"/>
  <c r="M213"/>
  <c r="N213" s="1"/>
  <c r="M214"/>
  <c r="N214" s="1"/>
  <c r="M215"/>
  <c r="N215" s="1"/>
  <c r="M216"/>
  <c r="N216" s="1"/>
  <c r="M217"/>
  <c r="N217" s="1"/>
  <c r="M218"/>
  <c r="N218" s="1"/>
  <c r="M219"/>
  <c r="N219" s="1"/>
  <c r="M220"/>
  <c r="N220" s="1"/>
  <c r="M221"/>
  <c r="N221" s="1"/>
  <c r="M222"/>
  <c r="N222" s="1"/>
  <c r="M223"/>
  <c r="N223" s="1"/>
  <c r="M224"/>
  <c r="N224" s="1"/>
  <c r="M225"/>
  <c r="N225" s="1"/>
  <c r="M226"/>
  <c r="N226" s="1"/>
  <c r="M227"/>
  <c r="N227" s="1"/>
  <c r="M228"/>
  <c r="N228" s="1"/>
  <c r="M229"/>
  <c r="N229" s="1"/>
  <c r="M230"/>
  <c r="N230" s="1"/>
  <c r="M231"/>
  <c r="N231" s="1"/>
  <c r="M232"/>
  <c r="N232" s="1"/>
  <c r="M233"/>
  <c r="N233" s="1"/>
  <c r="M234"/>
  <c r="N234" s="1"/>
  <c r="M235"/>
  <c r="N235" s="1"/>
  <c r="M236"/>
  <c r="N236" s="1"/>
  <c r="M237"/>
  <c r="N237" s="1"/>
  <c r="M238"/>
  <c r="N238" s="1"/>
  <c r="M239"/>
  <c r="N239" s="1"/>
  <c r="M240"/>
  <c r="N240" s="1"/>
  <c r="M241"/>
  <c r="N241" s="1"/>
  <c r="M242"/>
  <c r="N242" s="1"/>
  <c r="M243"/>
  <c r="N243" s="1"/>
  <c r="M244"/>
  <c r="N244" s="1"/>
  <c r="M245"/>
  <c r="N245" s="1"/>
  <c r="M246"/>
  <c r="N246" s="1"/>
  <c r="M247"/>
  <c r="N247" s="1"/>
  <c r="M248"/>
  <c r="N248" s="1"/>
  <c r="M249"/>
  <c r="N249" s="1"/>
  <c r="M250"/>
  <c r="N250" s="1"/>
  <c r="M251"/>
  <c r="N251" s="1"/>
  <c r="M252"/>
  <c r="N252" s="1"/>
  <c r="M253"/>
  <c r="N253" s="1"/>
  <c r="M254"/>
  <c r="N254" s="1"/>
  <c r="M255"/>
  <c r="N255" s="1"/>
  <c r="M256"/>
  <c r="N256" s="1"/>
  <c r="M257"/>
  <c r="N257" s="1"/>
  <c r="M258"/>
  <c r="N258" s="1"/>
  <c r="M259"/>
  <c r="N259" s="1"/>
  <c r="M260"/>
  <c r="N260" s="1"/>
  <c r="M261"/>
  <c r="N261" s="1"/>
  <c r="M262"/>
  <c r="N262" s="1"/>
  <c r="M263"/>
  <c r="N263" s="1"/>
  <c r="M264"/>
  <c r="N264" s="1"/>
  <c r="M265"/>
  <c r="N265" s="1"/>
  <c r="M266"/>
  <c r="N266" s="1"/>
  <c r="M267"/>
  <c r="N267" s="1"/>
  <c r="M268"/>
  <c r="N268" s="1"/>
  <c r="M269"/>
  <c r="N269" s="1"/>
  <c r="M270"/>
  <c r="N270" s="1"/>
  <c r="M271"/>
  <c r="N271" s="1"/>
  <c r="M272"/>
  <c r="N272" s="1"/>
  <c r="M273"/>
  <c r="N273" s="1"/>
  <c r="M274"/>
  <c r="N274" s="1"/>
  <c r="M275"/>
  <c r="N275" s="1"/>
  <c r="M276"/>
  <c r="N276" s="1"/>
  <c r="M277"/>
  <c r="N277" s="1"/>
  <c r="M278"/>
  <c r="N278" s="1"/>
  <c r="M279"/>
  <c r="N279" s="1"/>
  <c r="M280"/>
  <c r="N280" s="1"/>
  <c r="M281"/>
  <c r="N281" s="1"/>
  <c r="M282"/>
  <c r="N282" s="1"/>
  <c r="M283"/>
  <c r="N283" s="1"/>
  <c r="M284"/>
  <c r="N284" s="1"/>
  <c r="M285"/>
  <c r="N285" s="1"/>
  <c r="M286"/>
  <c r="N286" s="1"/>
  <c r="M287"/>
  <c r="N287" s="1"/>
  <c r="M288"/>
  <c r="N288" s="1"/>
  <c r="M289"/>
  <c r="N289" s="1"/>
  <c r="M290"/>
  <c r="N290" s="1"/>
  <c r="M291"/>
  <c r="N291" s="1"/>
  <c r="M292"/>
  <c r="N292" s="1"/>
  <c r="M293"/>
  <c r="N293" s="1"/>
  <c r="M294"/>
  <c r="N294" s="1"/>
  <c r="M295"/>
  <c r="N295" s="1"/>
  <c r="M296"/>
  <c r="N296" s="1"/>
  <c r="M297"/>
  <c r="N297" s="1"/>
  <c r="M298"/>
  <c r="N298" s="1"/>
  <c r="M299"/>
  <c r="N299" s="1"/>
  <c r="M300"/>
  <c r="N300" s="1"/>
  <c r="M301"/>
  <c r="N301" s="1"/>
  <c r="M302"/>
  <c r="N302" s="1"/>
  <c r="M303"/>
  <c r="N303" s="1"/>
  <c r="M304"/>
  <c r="N304" s="1"/>
  <c r="M305"/>
  <c r="N305" s="1"/>
  <c r="M306"/>
  <c r="N306" s="1"/>
  <c r="M307"/>
  <c r="N307" s="1"/>
  <c r="M308"/>
  <c r="N308" s="1"/>
  <c r="M309"/>
  <c r="N309" s="1"/>
  <c r="M310"/>
  <c r="N310" s="1"/>
  <c r="M311"/>
  <c r="N311" s="1"/>
  <c r="M312"/>
  <c r="N312" s="1"/>
  <c r="M313"/>
  <c r="N313" s="1"/>
  <c r="M314"/>
  <c r="N314" s="1"/>
  <c r="M315"/>
  <c r="N315" s="1"/>
  <c r="M316"/>
  <c r="N316" s="1"/>
  <c r="M317"/>
  <c r="N317" s="1"/>
  <c r="M318"/>
  <c r="N318" s="1"/>
  <c r="M319"/>
  <c r="N319" s="1"/>
  <c r="M320"/>
  <c r="N320" s="1"/>
  <c r="M321"/>
  <c r="N321" s="1"/>
  <c r="M322"/>
  <c r="N322" s="1"/>
  <c r="M323"/>
  <c r="N323" s="1"/>
  <c r="M324"/>
  <c r="N324" s="1"/>
  <c r="M325"/>
  <c r="N325" s="1"/>
  <c r="M326"/>
  <c r="N326" s="1"/>
  <c r="M327"/>
  <c r="N327" s="1"/>
  <c r="M328"/>
  <c r="N328" s="1"/>
  <c r="M329"/>
  <c r="N329" s="1"/>
  <c r="M330"/>
  <c r="N330" s="1"/>
  <c r="M331"/>
  <c r="N331" s="1"/>
  <c r="M332"/>
  <c r="N332" s="1"/>
  <c r="M333"/>
  <c r="N333" s="1"/>
  <c r="M334"/>
  <c r="N334" s="1"/>
  <c r="M335"/>
  <c r="N335" s="1"/>
  <c r="M336"/>
  <c r="N336" s="1"/>
  <c r="M337"/>
  <c r="N337" s="1"/>
  <c r="M338"/>
  <c r="N338" s="1"/>
  <c r="M339"/>
  <c r="N339" s="1"/>
  <c r="M340"/>
  <c r="N340" s="1"/>
  <c r="M341"/>
  <c r="N341" s="1"/>
  <c r="M342"/>
  <c r="N342" s="1"/>
  <c r="M343"/>
  <c r="N343" s="1"/>
  <c r="M344"/>
  <c r="N344" s="1"/>
  <c r="M345"/>
  <c r="N345" s="1"/>
  <c r="M346"/>
  <c r="N346" s="1"/>
  <c r="M347"/>
  <c r="N347" s="1"/>
  <c r="M348"/>
  <c r="N348" s="1"/>
  <c r="M349"/>
  <c r="N349" s="1"/>
  <c r="M350"/>
  <c r="N350" s="1"/>
  <c r="M351"/>
  <c r="N351" s="1"/>
  <c r="M352"/>
  <c r="N352" s="1"/>
  <c r="M353"/>
  <c r="N353" s="1"/>
  <c r="M354"/>
  <c r="N354" s="1"/>
  <c r="M355"/>
  <c r="N355" s="1"/>
  <c r="M356"/>
  <c r="N356" s="1"/>
  <c r="M357"/>
  <c r="N357" s="1"/>
  <c r="M358"/>
  <c r="N358" s="1"/>
  <c r="M359"/>
  <c r="N359" s="1"/>
  <c r="M360"/>
  <c r="N360" s="1"/>
  <c r="M361"/>
  <c r="N361" s="1"/>
  <c r="M362"/>
  <c r="N362" s="1"/>
  <c r="M363"/>
  <c r="N363" s="1"/>
  <c r="M364"/>
  <c r="N364" s="1"/>
  <c r="M365"/>
  <c r="N365" s="1"/>
  <c r="M366"/>
  <c r="N366" s="1"/>
  <c r="M367"/>
  <c r="N367" s="1"/>
  <c r="M368"/>
  <c r="N368" s="1"/>
  <c r="M369"/>
  <c r="N369" s="1"/>
  <c r="M370"/>
  <c r="N370" s="1"/>
  <c r="M371"/>
  <c r="N371" s="1"/>
  <c r="M372"/>
  <c r="N372" s="1"/>
  <c r="M373"/>
  <c r="N373" s="1"/>
  <c r="M374"/>
  <c r="N374" s="1"/>
  <c r="M375"/>
  <c r="N375" s="1"/>
  <c r="M376"/>
  <c r="N376" s="1"/>
  <c r="M377"/>
  <c r="N377" s="1"/>
  <c r="M378"/>
  <c r="N378" s="1"/>
  <c r="M379"/>
  <c r="N379" s="1"/>
  <c r="M380"/>
  <c r="N380" s="1"/>
  <c r="M381"/>
  <c r="N381" s="1"/>
  <c r="M382"/>
  <c r="N382" s="1"/>
  <c r="M383"/>
  <c r="N383" s="1"/>
  <c r="M384"/>
  <c r="N384" s="1"/>
  <c r="M385"/>
  <c r="N385" s="1"/>
  <c r="M386"/>
  <c r="N386" s="1"/>
  <c r="M387"/>
  <c r="N387" s="1"/>
  <c r="M388"/>
  <c r="N388" s="1"/>
  <c r="M389"/>
  <c r="N389" s="1"/>
  <c r="M390"/>
  <c r="N390" s="1"/>
  <c r="H13" i="5"/>
  <c r="I13"/>
  <c r="H14"/>
  <c r="J13" s="1"/>
  <c r="E42" s="1"/>
  <c r="I14"/>
  <c r="K13" s="1"/>
  <c r="F42" s="1"/>
  <c r="H19"/>
  <c r="I19"/>
  <c r="H20"/>
  <c r="J19" s="1"/>
  <c r="I20"/>
  <c r="K19" s="1"/>
  <c r="H21"/>
  <c r="I21"/>
  <c r="H22"/>
  <c r="J21" s="1"/>
  <c r="I22"/>
  <c r="K21" s="1"/>
  <c r="H23"/>
  <c r="I23"/>
  <c r="H24"/>
  <c r="J23" s="1"/>
  <c r="I24"/>
  <c r="K23" s="1"/>
  <c r="H25"/>
  <c r="I25"/>
  <c r="H26"/>
  <c r="J25" s="1"/>
  <c r="I26"/>
  <c r="K25" s="1"/>
  <c r="H27"/>
  <c r="I27"/>
  <c r="H28"/>
  <c r="J27" s="1"/>
  <c r="I28"/>
  <c r="K27" s="1"/>
  <c r="H29"/>
  <c r="I29"/>
  <c r="H30"/>
  <c r="J29" s="1"/>
  <c r="I30"/>
  <c r="K29" s="1"/>
  <c r="H31"/>
  <c r="I31"/>
  <c r="H32"/>
  <c r="J31" s="1"/>
  <c r="I32"/>
  <c r="K31" s="1"/>
  <c r="H33"/>
  <c r="I33"/>
  <c r="H34"/>
  <c r="J33" s="1"/>
  <c r="I34"/>
  <c r="K33" s="1"/>
  <c r="E45"/>
  <c r="H13" i="4"/>
  <c r="I13"/>
  <c r="H14"/>
  <c r="J13" s="1"/>
  <c r="E33" s="1"/>
  <c r="E34" s="1"/>
  <c r="E35" s="1"/>
  <c r="E39" s="1"/>
  <c r="I14"/>
  <c r="K13" s="1"/>
  <c r="F33" s="1"/>
  <c r="F34" s="1"/>
  <c r="H18"/>
  <c r="H19"/>
  <c r="H20"/>
  <c r="H21"/>
  <c r="H22"/>
  <c r="H23"/>
  <c r="H24"/>
  <c r="H25"/>
  <c r="E36"/>
  <c r="E37"/>
  <c r="E37" i="12" l="1"/>
  <c r="E33"/>
  <c r="F38" i="11"/>
  <c r="E38"/>
  <c r="E26" i="10"/>
  <c r="E25"/>
  <c r="O38" i="9"/>
  <c r="P18"/>
  <c r="P38"/>
  <c r="P13"/>
  <c r="G58" s="1"/>
  <c r="E80"/>
  <c r="M80" s="1"/>
  <c r="N80" s="1"/>
  <c r="E62" s="1"/>
  <c r="E61"/>
  <c r="F58"/>
  <c r="F59" s="1"/>
  <c r="E53" s="1"/>
  <c r="E133" i="8"/>
  <c r="M133" s="1"/>
  <c r="N133" s="1"/>
  <c r="E115" s="1"/>
  <c r="G111"/>
  <c r="E114"/>
  <c r="F111"/>
  <c r="F112" s="1"/>
  <c r="E106" s="1"/>
  <c r="E155" i="7"/>
  <c r="M155" s="1"/>
  <c r="N155" s="1"/>
  <c r="O109"/>
  <c r="O45"/>
  <c r="O13"/>
  <c r="F133" s="1"/>
  <c r="F134" s="1"/>
  <c r="E128" s="1"/>
  <c r="P109"/>
  <c r="P45"/>
  <c r="P13"/>
  <c r="G133"/>
  <c r="E137"/>
  <c r="E136"/>
  <c r="E135" s="1"/>
  <c r="E151" i="6"/>
  <c r="M151" s="1"/>
  <c r="N151" s="1"/>
  <c r="E133" s="1"/>
  <c r="G129"/>
  <c r="E132"/>
  <c r="F129"/>
  <c r="F130" s="1"/>
  <c r="E124" s="1"/>
  <c r="E43" i="5"/>
  <c r="E44" s="1"/>
  <c r="E47" s="1"/>
  <c r="F43"/>
  <c r="E39" i="11" l="1"/>
  <c r="E41" s="1"/>
  <c r="E24" i="10"/>
  <c r="E60" i="9"/>
  <c r="E113" i="8"/>
  <c r="E131" i="6"/>
</calcChain>
</file>

<file path=xl/sharedStrings.xml><?xml version="1.0" encoding="utf-8"?>
<sst xmlns="http://schemas.openxmlformats.org/spreadsheetml/2006/main" count="2880" uniqueCount="858">
  <si>
    <t>ID</t>
  </si>
  <si>
    <t>Kód služby</t>
  </si>
  <si>
    <t>Název služby</t>
  </si>
  <si>
    <t>Hlasové služby pevné</t>
  </si>
  <si>
    <t>HS-P001</t>
  </si>
  <si>
    <t>HS-P002</t>
  </si>
  <si>
    <t>HS-P003</t>
  </si>
  <si>
    <t>HS-P004</t>
  </si>
  <si>
    <t>HS-P005</t>
  </si>
  <si>
    <t>HS-P006</t>
  </si>
  <si>
    <t>HS-P007</t>
  </si>
  <si>
    <t>HS-P008</t>
  </si>
  <si>
    <t>HS-P009</t>
  </si>
  <si>
    <t>PXS</t>
  </si>
  <si>
    <t>ISDN2</t>
  </si>
  <si>
    <t>ISDN30</t>
  </si>
  <si>
    <t>VPN</t>
  </si>
  <si>
    <t>GL</t>
  </si>
  <si>
    <t>BL</t>
  </si>
  <si>
    <t>WL</t>
  </si>
  <si>
    <t>YL</t>
  </si>
  <si>
    <t>PCM2MB</t>
  </si>
  <si>
    <t>Pevná telefonní analogová přípojka do JTS</t>
  </si>
  <si>
    <t>Virtuální privátní hlasová síť</t>
  </si>
  <si>
    <t>Zelená linka</t>
  </si>
  <si>
    <t>Modrá linka</t>
  </si>
  <si>
    <t>Bílá linka</t>
  </si>
  <si>
    <t>Žlutá linka</t>
  </si>
  <si>
    <t>Připojení ústředny do JTS digitální linkou 2 MB</t>
  </si>
  <si>
    <t xml:space="preserve">Připojení ústředny do JTS přípojkou ISDN30  </t>
  </si>
  <si>
    <t>Připojení ústředny do JTS přípojkou ISDN2</t>
  </si>
  <si>
    <t>Poměrná měsíční cena služby pro hodnocení zohledňuje všechny cenové koeficienty i míru používání jednotlivých variant služby</t>
  </si>
  <si>
    <t>Poměrná měsíční cena služby pro hodnocení :</t>
  </si>
  <si>
    <t>Hovorné/měsíc celkem</t>
  </si>
  <si>
    <t>Měsíční cena za doplňkové služby</t>
  </si>
  <si>
    <t>Měsíční cena s rozpočítaným zřizovacím poplatkem</t>
  </si>
  <si>
    <t>Průměrná cena za službu</t>
  </si>
  <si>
    <t>Koeficient předpokládané průměrně používané služby</t>
  </si>
  <si>
    <t>Minimální doba používání služby (měsíce</t>
  </si>
  <si>
    <t>ukončení v pevné síti v ČR</t>
  </si>
  <si>
    <t>Koeficienty</t>
  </si>
  <si>
    <t>příchozí hovor
z mobilní sítě</t>
  </si>
  <si>
    <t>příchozí hovor
z pevné sítě</t>
  </si>
  <si>
    <t>Volání (Kč/min)</t>
  </si>
  <si>
    <t>minut/měsíc/linku</t>
  </si>
  <si>
    <t>Odhad počtu provolaných minut</t>
  </si>
  <si>
    <t>PIN</t>
  </si>
  <si>
    <t>OnLine statistiky provozu</t>
  </si>
  <si>
    <t>Hláska</t>
  </si>
  <si>
    <t>Služba BlackList/WhiteList</t>
  </si>
  <si>
    <t>Geografické omezení příchozích hovorů</t>
  </si>
  <si>
    <t>Podmíněné směrování dle původu volání</t>
  </si>
  <si>
    <t>Podmíněné směrování při obsazené lince/nepřihlášení</t>
  </si>
  <si>
    <t>Podmíněné směrování dle denní doby a dne v týdnu</t>
  </si>
  <si>
    <t>Hodnocení</t>
  </si>
  <si>
    <t>Koeficient</t>
  </si>
  <si>
    <t>měsíčně</t>
  </si>
  <si>
    <t>zřízení</t>
  </si>
  <si>
    <t>Doplňkové služby</t>
  </si>
  <si>
    <t>Ceny bez DPH za základní variantu služby:
(varianty základních parametrů, u kterých jsou koeficienty pevně stanoveny hodnotou 1)</t>
  </si>
  <si>
    <t>Linky se speciálním číslem</t>
  </si>
  <si>
    <t>Special</t>
  </si>
  <si>
    <t>NUM2</t>
  </si>
  <si>
    <t>Linky se standardním číslem</t>
  </si>
  <si>
    <t>Standard</t>
  </si>
  <si>
    <t>NUM1</t>
  </si>
  <si>
    <t>Typ služby</t>
  </si>
  <si>
    <t>Zřizovací poplatek</t>
  </si>
  <si>
    <t>Měsíční paušál</t>
  </si>
  <si>
    <t>Popis</t>
  </si>
  <si>
    <t>Hodnota</t>
  </si>
  <si>
    <t>Kód</t>
  </si>
  <si>
    <t>Název</t>
  </si>
  <si>
    <t>Vážený koeficient služby</t>
  </si>
  <si>
    <t>Vážené koeficienty</t>
  </si>
  <si>
    <t>Koeficienty četnosti variant sl.</t>
  </si>
  <si>
    <t>Koeficienty ceny</t>
  </si>
  <si>
    <t>Základní Parametry</t>
  </si>
  <si>
    <t>Doba zavedení služby</t>
  </si>
  <si>
    <t xml:space="preserve">ano - služba PXS, ISDN2, ISDN30 </t>
  </si>
  <si>
    <t>funkčnost je podmíněna službami:</t>
  </si>
  <si>
    <t xml:space="preserve">monitoring služby </t>
  </si>
  <si>
    <t>dohližitelnost služby - forma, SNMP agent, …</t>
  </si>
  <si>
    <t>Budova, kancelář</t>
  </si>
  <si>
    <t>lokalizace</t>
  </si>
  <si>
    <t>Orgány veřejné správy</t>
  </si>
  <si>
    <t>typické vnější cílové skupiny</t>
  </si>
  <si>
    <t>Služba nabízející jednotný a snadno zapamatovatelný kontakt, s poplatky hrazenými dílem zřizovatelem služby a dílem volajícím. Poplatky hrazené volajícím jsou stanoveny ČTÚ.</t>
  </si>
  <si>
    <t>popis služby</t>
  </si>
  <si>
    <t>Služba přístupu se sdílenými náklady - "Modrá linka"</t>
  </si>
  <si>
    <t>název služby</t>
  </si>
  <si>
    <t>kód služby</t>
  </si>
  <si>
    <t>ID služby</t>
  </si>
  <si>
    <t>Definice</t>
  </si>
  <si>
    <t>Bez služby PIN</t>
  </si>
  <si>
    <t>Ne</t>
  </si>
  <si>
    <t>PIN2</t>
  </si>
  <si>
    <t>Ano</t>
  </si>
  <si>
    <t>PIN1</t>
  </si>
  <si>
    <t>Bez OnLine statistik provozu</t>
  </si>
  <si>
    <t>OLS2</t>
  </si>
  <si>
    <t>OLS1</t>
  </si>
  <si>
    <t>Bez služby hláska</t>
  </si>
  <si>
    <t>HL2</t>
  </si>
  <si>
    <t>HL1</t>
  </si>
  <si>
    <t>Bez služby BlackList/WhiteList</t>
  </si>
  <si>
    <t>BWL2</t>
  </si>
  <si>
    <t>BWL1</t>
  </si>
  <si>
    <t>Bez geografického omezení příchozích hovorů</t>
  </si>
  <si>
    <t>GEO2</t>
  </si>
  <si>
    <t>GEO1</t>
  </si>
  <si>
    <t>Bez podmíněného směrování dle původu volání</t>
  </si>
  <si>
    <t>REO2</t>
  </si>
  <si>
    <t>REO1</t>
  </si>
  <si>
    <t>Bez podmíněného směrování při obsazené lince/nepřihlášení</t>
  </si>
  <si>
    <t>Podmíněné směrování při obsazení</t>
  </si>
  <si>
    <t>Bez podmíněného směrování dle denní doby a dne v týdnu</t>
  </si>
  <si>
    <t>RED2</t>
  </si>
  <si>
    <t>RED1</t>
  </si>
  <si>
    <t>Podmíněné směrování dle doby</t>
  </si>
  <si>
    <t>Cena v Kč</t>
  </si>
  <si>
    <t>Doplňkové Parametry</t>
  </si>
  <si>
    <t>monitoring služby</t>
  </si>
  <si>
    <t>Služba nabízející jednotný a snadno zapamatovatelný kontakt, s poplatky hrazenými zřizovatelem služby</t>
  </si>
  <si>
    <t>Služba bezplatného přístupu - "Zelená linka"</t>
  </si>
  <si>
    <t>Iridium 8816</t>
  </si>
  <si>
    <t>Inmarsat Aero</t>
  </si>
  <si>
    <t>Inmarsat A</t>
  </si>
  <si>
    <t>Iridium 8817</t>
  </si>
  <si>
    <t>Inmarsat M</t>
  </si>
  <si>
    <t>Inmarsat B</t>
  </si>
  <si>
    <t>Mezinárodní globální sítě</t>
  </si>
  <si>
    <t>Inmarsat mini-M</t>
  </si>
  <si>
    <t>Wallis a Futuna</t>
  </si>
  <si>
    <t>Východní Timor</t>
  </si>
  <si>
    <t>Vanuatu</t>
  </si>
  <si>
    <t>Uruguay</t>
  </si>
  <si>
    <t>Tuvalu</t>
  </si>
  <si>
    <t>Trinidad a Tobago</t>
  </si>
  <si>
    <t>Tonga</t>
  </si>
  <si>
    <t>Tokelau</t>
  </si>
  <si>
    <t>Togo</t>
  </si>
  <si>
    <t>Tanzanie</t>
  </si>
  <si>
    <t>Šalamounovy ostrovy</t>
  </si>
  <si>
    <t>Svazijsko</t>
  </si>
  <si>
    <t>Svatý Tomáš</t>
  </si>
  <si>
    <t>Svatá Helena</t>
  </si>
  <si>
    <t>Surinam</t>
  </si>
  <si>
    <t>Súdán</t>
  </si>
  <si>
    <t>Středoafrická republika</t>
  </si>
  <si>
    <t>Srí Lanka</t>
  </si>
  <si>
    <t>Somálsko</t>
  </si>
  <si>
    <t>Sierra Leone</t>
  </si>
  <si>
    <t>Seychely</t>
  </si>
  <si>
    <t>Severní Mariany</t>
  </si>
  <si>
    <t>Senegal</t>
  </si>
  <si>
    <t>Samoa</t>
  </si>
  <si>
    <t>Rwanda</t>
  </si>
  <si>
    <t>Rovníková Guinea</t>
  </si>
  <si>
    <t>Papua Nová Guinea</t>
  </si>
  <si>
    <t>Panama</t>
  </si>
  <si>
    <t>Palau</t>
  </si>
  <si>
    <t>Omán</t>
  </si>
  <si>
    <t>Nová Kaledonie</t>
  </si>
  <si>
    <t>Nizozemské Antily</t>
  </si>
  <si>
    <t>Niue</t>
  </si>
  <si>
    <t>Nikaragua</t>
  </si>
  <si>
    <t>Nepál</t>
  </si>
  <si>
    <t>Nauru</t>
  </si>
  <si>
    <t>Namibie</t>
  </si>
  <si>
    <t>Myanmar (Barma)</t>
  </si>
  <si>
    <t>Mosambik</t>
  </si>
  <si>
    <t>Mikronésie</t>
  </si>
  <si>
    <t>Mauritánie</t>
  </si>
  <si>
    <t>Mauricius</t>
  </si>
  <si>
    <t>Marshallovy ostrovy</t>
  </si>
  <si>
    <t>Mali</t>
  </si>
  <si>
    <t>Maledivy</t>
  </si>
  <si>
    <t>Madagaskar</t>
  </si>
  <si>
    <t>Libérie</t>
  </si>
  <si>
    <t>Lesotho</t>
  </si>
  <si>
    <t>Laos</t>
  </si>
  <si>
    <t>Kostarika</t>
  </si>
  <si>
    <t>Korejská lid. dem. republika</t>
  </si>
  <si>
    <t>Komory a Mayotte</t>
  </si>
  <si>
    <t>Kolumbie</t>
  </si>
  <si>
    <t>Kiribati</t>
  </si>
  <si>
    <t>Kapverdy</t>
  </si>
  <si>
    <t>Kamerun</t>
  </si>
  <si>
    <t>Kambodža</t>
  </si>
  <si>
    <t>Jemen</t>
  </si>
  <si>
    <t>Irák</t>
  </si>
  <si>
    <t>Honduras</t>
  </si>
  <si>
    <t>Haiti</t>
  </si>
  <si>
    <t>Guyana</t>
  </si>
  <si>
    <t>Guinea-Bissau</t>
  </si>
  <si>
    <t>Guinea</t>
  </si>
  <si>
    <t>Guam</t>
  </si>
  <si>
    <t>Ghana</t>
  </si>
  <si>
    <t>Gambie</t>
  </si>
  <si>
    <t>Gabon</t>
  </si>
  <si>
    <t>Francouzská Polynésie</t>
  </si>
  <si>
    <t>Fidži</t>
  </si>
  <si>
    <t>Falklandy</t>
  </si>
  <si>
    <t>Etiopie</t>
  </si>
  <si>
    <t>Eritrea</t>
  </si>
  <si>
    <t>Džibutsko</t>
  </si>
  <si>
    <t>Diego Garcia</t>
  </si>
  <si>
    <t>Čad</t>
  </si>
  <si>
    <t>Cookovy ostrovy</t>
  </si>
  <si>
    <t>Burundi</t>
  </si>
  <si>
    <t>Burkina Faso</t>
  </si>
  <si>
    <t>Botswana</t>
  </si>
  <si>
    <t>Bolívie</t>
  </si>
  <si>
    <t>Bhútán</t>
  </si>
  <si>
    <t>Bangladéš</t>
  </si>
  <si>
    <t>Bahamy</t>
  </si>
  <si>
    <t>Australská teritoria</t>
  </si>
  <si>
    <t>Ascension</t>
  </si>
  <si>
    <t>Afghánistán</t>
  </si>
  <si>
    <t>Zambie</t>
  </si>
  <si>
    <t>Vietnam</t>
  </si>
  <si>
    <t>Venezuela</t>
  </si>
  <si>
    <t>Uganda</t>
  </si>
  <si>
    <t>Turks a Caicos</t>
  </si>
  <si>
    <t>Tádžikistán</t>
  </si>
  <si>
    <t>Svatý Vincenc a Grenadiny</t>
  </si>
  <si>
    <t>Svatý Kryštof a Nevis</t>
  </si>
  <si>
    <t>Svatá Lucie</t>
  </si>
  <si>
    <t>Saúdská Arábie</t>
  </si>
  <si>
    <t>Saint Pierre a Miquelon</t>
  </si>
  <si>
    <t>Réunion</t>
  </si>
  <si>
    <t>Pobřeží slonoviny</t>
  </si>
  <si>
    <t>Paraguay</t>
  </si>
  <si>
    <t>Palestina</t>
  </si>
  <si>
    <t>Pákistán</t>
  </si>
  <si>
    <t>Nigérie</t>
  </si>
  <si>
    <t>Niger</t>
  </si>
  <si>
    <t>Montserrat</t>
  </si>
  <si>
    <t>Mongolsko</t>
  </si>
  <si>
    <t>Martinik</t>
  </si>
  <si>
    <t>Macao</t>
  </si>
  <si>
    <t>Libanon</t>
  </si>
  <si>
    <t>Kyrgyzstán</t>
  </si>
  <si>
    <t>Kuvajt</t>
  </si>
  <si>
    <t>Kuba</t>
  </si>
  <si>
    <t>Konžská dem. republika</t>
  </si>
  <si>
    <t>Kongo</t>
  </si>
  <si>
    <t>Keňa</t>
  </si>
  <si>
    <t>Katar</t>
  </si>
  <si>
    <t>Kajmanské ostrovy</t>
  </si>
  <si>
    <t>Jordánsko</t>
  </si>
  <si>
    <t>Jamajka</t>
  </si>
  <si>
    <t>Írán</t>
  </si>
  <si>
    <t>Indonésie</t>
  </si>
  <si>
    <t>Indie</t>
  </si>
  <si>
    <t>Guatemala</t>
  </si>
  <si>
    <t>Guadeloupe</t>
  </si>
  <si>
    <t>Grónsko</t>
  </si>
  <si>
    <t>Grenada</t>
  </si>
  <si>
    <t>Francouzská Guyana</t>
  </si>
  <si>
    <t>Ekvádor</t>
  </si>
  <si>
    <t>Dominikánská republika</t>
  </si>
  <si>
    <t>Dominika</t>
  </si>
  <si>
    <t>Brunej</t>
  </si>
  <si>
    <t>Bermudy</t>
  </si>
  <si>
    <t>Benin</t>
  </si>
  <si>
    <t>Belize</t>
  </si>
  <si>
    <t>Barbados</t>
  </si>
  <si>
    <t>Bahrajn</t>
  </si>
  <si>
    <t>Antigua a Barbuda</t>
  </si>
  <si>
    <t>Anguilla</t>
  </si>
  <si>
    <t>Angola</t>
  </si>
  <si>
    <t>Zimbabwe</t>
  </si>
  <si>
    <t>Uzbekistán</t>
  </si>
  <si>
    <t>Turkmenistán</t>
  </si>
  <si>
    <t>Tchaj-wan</t>
  </si>
  <si>
    <t>Thajsko</t>
  </si>
  <si>
    <t>Sýrie</t>
  </si>
  <si>
    <t>Salvador</t>
  </si>
  <si>
    <t>Portoriko</t>
  </si>
  <si>
    <t>Peru</t>
  </si>
  <si>
    <t>Mexiko</t>
  </si>
  <si>
    <t>Malawi</t>
  </si>
  <si>
    <t>Malajsie</t>
  </si>
  <si>
    <t>Libye</t>
  </si>
  <si>
    <t>Chile</t>
  </si>
  <si>
    <t>Gibraltar</t>
  </si>
  <si>
    <t>Filipíny</t>
  </si>
  <si>
    <t>Egypt</t>
  </si>
  <si>
    <t>Britské Panenské ostrovy</t>
  </si>
  <si>
    <t>Aruba</t>
  </si>
  <si>
    <t>Americké Panenské ostrovy</t>
  </si>
  <si>
    <t>Americká Samoa</t>
  </si>
  <si>
    <t>Ukrajina</t>
  </si>
  <si>
    <t>Turecko</t>
  </si>
  <si>
    <t>Tunisko</t>
  </si>
  <si>
    <t>Spojené arabské emiráty</t>
  </si>
  <si>
    <t>Rusko</t>
  </si>
  <si>
    <t>Moldavsko</t>
  </si>
  <si>
    <t>Maroko</t>
  </si>
  <si>
    <t>Malta</t>
  </si>
  <si>
    <t>Makedonie</t>
  </si>
  <si>
    <t>Lotyšsko</t>
  </si>
  <si>
    <t>Kazachstán</t>
  </si>
  <si>
    <t>Jižní Afrika</t>
  </si>
  <si>
    <t>Island</t>
  </si>
  <si>
    <t>Gruzie</t>
  </si>
  <si>
    <t>Faerské ostrovy</t>
  </si>
  <si>
    <t>Čína</t>
  </si>
  <si>
    <t>Brazílie</t>
  </si>
  <si>
    <t>Ázerbájdžán</t>
  </si>
  <si>
    <t>Arménie</t>
  </si>
  <si>
    <t>Andorra</t>
  </si>
  <si>
    <t>Alžírsko</t>
  </si>
  <si>
    <t>Albánie</t>
  </si>
  <si>
    <t>Srbsko</t>
  </si>
  <si>
    <t>Singapur</t>
  </si>
  <si>
    <t>San Marino</t>
  </si>
  <si>
    <t>Rumunsko</t>
  </si>
  <si>
    <t>Nový Zéland</t>
  </si>
  <si>
    <t>Monako</t>
  </si>
  <si>
    <t>Litva</t>
  </si>
  <si>
    <t>Lichtenštejnsko</t>
  </si>
  <si>
    <t>Korea</t>
  </si>
  <si>
    <t>Japonsko</t>
  </si>
  <si>
    <t>Chorvatsko</t>
  </si>
  <si>
    <t>Hongkong</t>
  </si>
  <si>
    <t>Estonsko</t>
  </si>
  <si>
    <t>Černá Hora</t>
  </si>
  <si>
    <t>Bulharsko</t>
  </si>
  <si>
    <t>Bosna a Hercegovina</t>
  </si>
  <si>
    <t>Bělorusko</t>
  </si>
  <si>
    <t>Argentina</t>
  </si>
  <si>
    <t>Velká Británie</t>
  </si>
  <si>
    <t>Švýcarsko</t>
  </si>
  <si>
    <t>Švédsko</t>
  </si>
  <si>
    <t>Španělsko</t>
  </si>
  <si>
    <t>Spojené státy americké</t>
  </si>
  <si>
    <t>Slovinsko</t>
  </si>
  <si>
    <t>Řecko</t>
  </si>
  <si>
    <t>Portugalsko</t>
  </si>
  <si>
    <t>Norsko</t>
  </si>
  <si>
    <t>Nizozemsko</t>
  </si>
  <si>
    <t>Maďarsko</t>
  </si>
  <si>
    <t>Lucembursko</t>
  </si>
  <si>
    <t>Kypr</t>
  </si>
  <si>
    <t>Kanada</t>
  </si>
  <si>
    <t>Izrael</t>
  </si>
  <si>
    <t>Itálie a Vatikán</t>
  </si>
  <si>
    <t>Irsko</t>
  </si>
  <si>
    <t>Francie</t>
  </si>
  <si>
    <t>Finsko</t>
  </si>
  <si>
    <t>Dánsko</t>
  </si>
  <si>
    <t>Belgie</t>
  </si>
  <si>
    <t>Austrálie</t>
  </si>
  <si>
    <t>Slovensko</t>
  </si>
  <si>
    <t>Rakousko</t>
  </si>
  <si>
    <t>Polsko</t>
  </si>
  <si>
    <t>Německo</t>
  </si>
  <si>
    <t>mobilní síť</t>
  </si>
  <si>
    <t>Pevná síť</t>
  </si>
  <si>
    <t>Stát</t>
  </si>
  <si>
    <t>skupina</t>
  </si>
  <si>
    <t>mimoprac. hodiny (19-07) + svátky</t>
  </si>
  <si>
    <t>prac. hodiny (7-19)</t>
  </si>
  <si>
    <t>Mezinárodní volání</t>
  </si>
  <si>
    <t>Mezinárodní volání (vážená cena)</t>
  </si>
  <si>
    <t>vytáčené připojení k internetu</t>
  </si>
  <si>
    <t>volání do mobilních sítí v ČR</t>
  </si>
  <si>
    <t>dálková volání</t>
  </si>
  <si>
    <t>místní volání</t>
  </si>
  <si>
    <t>Objemová sleva v % z minutových cen při hovorném nad 3000000 Kč měsíčně</t>
  </si>
  <si>
    <t>Volání po ČR (Kč/min)</t>
  </si>
  <si>
    <t>Účtování po sekundách</t>
  </si>
  <si>
    <t>1+1</t>
  </si>
  <si>
    <t>Účtování po sekundách, vždy se účtují první minuta</t>
  </si>
  <si>
    <t>60+1</t>
  </si>
  <si>
    <t>Účtování po třiceti sekundách, vždy se účtují první minuta</t>
  </si>
  <si>
    <t>60+30</t>
  </si>
  <si>
    <t>Účtování po minutách</t>
  </si>
  <si>
    <t>60+60</t>
  </si>
  <si>
    <t>Účtování po sekundách, vždy se účtují první dvě minuty</t>
  </si>
  <si>
    <t>120+1</t>
  </si>
  <si>
    <t>Účtování po minutách, vždy se účtují první dvě minuty</t>
  </si>
  <si>
    <t>120+60</t>
  </si>
  <si>
    <t>ČR: mobilní sítě</t>
  </si>
  <si>
    <t>ČR: dálková volání</t>
  </si>
  <si>
    <t>ČR: místní volání</t>
  </si>
  <si>
    <t>Způsoby účtování hovorného</t>
  </si>
  <si>
    <t>Hodnocení ceny za hovorné (statistická cena minuty hovoru)</t>
  </si>
  <si>
    <t>Hodnocení způsobu účtování (statistický koeficient způsobu účtování)</t>
  </si>
  <si>
    <t>Celkové hodnocení hovorného</t>
  </si>
  <si>
    <t>Poměrná měsíční cena služby pro hodnocení:</t>
  </si>
  <si>
    <t>Bez podrobného výpisu hovorů  dostupného on-line elektronickou formou</t>
  </si>
  <si>
    <t>VHO2</t>
  </si>
  <si>
    <t>Podrobný výpis hovorů dostupný on-line elektronickou formou:
- volané číslo
- datum a hodina volání
- doba trvání hovoru
- cena hovoru</t>
  </si>
  <si>
    <t>VHO1</t>
  </si>
  <si>
    <t>Výkaz hovorů
On-line</t>
  </si>
  <si>
    <t>Bez podrobného výpisu hovorů zasílaného poštou</t>
  </si>
  <si>
    <t>VHP2</t>
  </si>
  <si>
    <t>Podrobný výpis hovorů zasílaný poštou
- stejný rozsah služeb jako u VHO1, pouze zasílaný měsíčně poštou</t>
  </si>
  <si>
    <t>VHP1</t>
  </si>
  <si>
    <t>Výkaz hovorů Poštou</t>
  </si>
  <si>
    <t>Bez standardního vyúčtování podle specifikací ČTÚ</t>
  </si>
  <si>
    <t>VHS2</t>
  </si>
  <si>
    <t>Standardní vyúčtování podle specifikací ČTÚ</t>
  </si>
  <si>
    <t>VHS1</t>
  </si>
  <si>
    <t>Výkaz hovorů Sdandardní</t>
  </si>
  <si>
    <t>Bez služby omezení odchozích hovorů</t>
  </si>
  <si>
    <t>OOH8</t>
  </si>
  <si>
    <t>Zamezení veškerých odchozích volání, umožněna jsou pouze tísňová volání</t>
  </si>
  <si>
    <t>All</t>
  </si>
  <si>
    <t>OOH7</t>
  </si>
  <si>
    <t>Zamezení přístupu ke službám se zvláštním tarifováním – přístupová čísla 900, 906, 909 a 976</t>
  </si>
  <si>
    <t>ZT2</t>
  </si>
  <si>
    <t>OOH6</t>
  </si>
  <si>
    <t>Zamezení přístupu ke službám se zvláštním tarifováním – přístupová čísla 906, 909 a 976</t>
  </si>
  <si>
    <t>ZT1</t>
  </si>
  <si>
    <t>OOH5</t>
  </si>
  <si>
    <t xml:space="preserve">Zamezení odchozích mezinárodních a dálkových volání, volání ke službám se zvláštním tarifováním a volání do mobilních sítí </t>
  </si>
  <si>
    <t>IntDistZTMob</t>
  </si>
  <si>
    <t>OOH4</t>
  </si>
  <si>
    <t>Zamezení odchozích mezinárodních volání a přístupu ke službám se zvláštním tarifováním</t>
  </si>
  <si>
    <t>IntZT</t>
  </si>
  <si>
    <t>OOH3</t>
  </si>
  <si>
    <t>Zamezení odchozích volání do mobilních sítí</t>
  </si>
  <si>
    <t>IntMob</t>
  </si>
  <si>
    <t>OOH2</t>
  </si>
  <si>
    <t xml:space="preserve">Zamezení odchozích mezinárodních volání </t>
  </si>
  <si>
    <t>Int</t>
  </si>
  <si>
    <t>OOH1</t>
  </si>
  <si>
    <t>Omezení odchozích hovorů</t>
  </si>
  <si>
    <t>Bez služby Identifikace zlomyslných volání</t>
  </si>
  <si>
    <t>IZV2</t>
  </si>
  <si>
    <t>Identifikace zlomyslných volání</t>
  </si>
  <si>
    <t>IZV1</t>
  </si>
  <si>
    <t>Bez služby čekající volání</t>
  </si>
  <si>
    <t>CV2</t>
  </si>
  <si>
    <t>Čekající volání (upozornění na příchozí volání)</t>
  </si>
  <si>
    <t>CV1</t>
  </si>
  <si>
    <t>Čekající volání</t>
  </si>
  <si>
    <t>Bez přesměrování volání</t>
  </si>
  <si>
    <t>PV2</t>
  </si>
  <si>
    <t>Přesměrování volání - okamžité přesměrování volání k libovolné telefonní přípojce</t>
  </si>
  <si>
    <t>PV1</t>
  </si>
  <si>
    <t>Přesměrování volání</t>
  </si>
  <si>
    <t>Bez přenosu Advice of Charge k účastníkovi a bez přenosu časové informace o délce volání.</t>
  </si>
  <si>
    <t>AOT2</t>
  </si>
  <si>
    <t>Přenos Advice of Charge k účastníkovi a Přenos časové informace o délce volání.</t>
  </si>
  <si>
    <t>AOT1</t>
  </si>
  <si>
    <t>Přenos tarifních impulzů a časové informace</t>
  </si>
  <si>
    <t>Bez dodávky s digitálním ISDN koncovým telefonním přístrojem</t>
  </si>
  <si>
    <t>TPDZ2</t>
  </si>
  <si>
    <t>Dodávka s digitálním ISDN koncovým telefonním přístrojem (cana za 1 ks):</t>
  </si>
  <si>
    <t>TPDZ1</t>
  </si>
  <si>
    <t>Digitální telefon ISDN</t>
  </si>
  <si>
    <t>Bez dodávky s manažerským analogovým koncovým telefonním přístrojem</t>
  </si>
  <si>
    <t>TPAM2</t>
  </si>
  <si>
    <t>Dodávka s manažerským analogovým koncovým telefonním přístrojem (cana za 1 ks):
- možnost zobrazení čísla volajícího (CLIP)
- paměť alespoň na 50 tel. čísel
- zobrazení délky hovoru
- signalizace nevyzvednutých hovorů
- hlasitý telefon</t>
  </si>
  <si>
    <t>TPAM1</t>
  </si>
  <si>
    <t>Analogový telefon manažerský</t>
  </si>
  <si>
    <t>Bez dodávky s analogovým koncovým telefonním přístrojem</t>
  </si>
  <si>
    <t>TPAZ2</t>
  </si>
  <si>
    <t>Dodávka se základním analogovým koncovým telefonním přístrojem (cena za 1 ks):
- možnost opakované volby posledního volaného čísla
- volitelná pulsní nebo tónová volba</t>
  </si>
  <si>
    <t>TPAZ1</t>
  </si>
  <si>
    <t>Analogový telefon základní</t>
  </si>
  <si>
    <t>Dodávka bez koncového telekomunikačního zařízení (NT)</t>
  </si>
  <si>
    <t>AP3</t>
  </si>
  <si>
    <t>Dodávka s koncovým telekomunikačním zařízení (NT) s terminálovým adaptérem</t>
  </si>
  <si>
    <t>NTPlus</t>
  </si>
  <si>
    <t>AP2</t>
  </si>
  <si>
    <t>Dodávka s koncovým telekomunikačním zařízení (NT)</t>
  </si>
  <si>
    <t>NT</t>
  </si>
  <si>
    <t>AP1</t>
  </si>
  <si>
    <t>Koncové telekomunikační zařízení</t>
  </si>
  <si>
    <t>Garantovaná měsíční dostupnost 99,9% včetně sankcí uvedených v Rámcové smlouvě; součástí SLA je realizace záložní, nezávislé přístupové konektivity</t>
  </si>
  <si>
    <t>ANO</t>
  </si>
  <si>
    <t>SLA 1</t>
  </si>
  <si>
    <t>Bez SLA</t>
  </si>
  <si>
    <t>NE</t>
  </si>
  <si>
    <t>SLA 0</t>
  </si>
  <si>
    <t>Dostupnost</t>
  </si>
  <si>
    <t>Linka s rozsahem 100000 účastnických čísel převedeným od jiného operátora</t>
  </si>
  <si>
    <t>P100000</t>
  </si>
  <si>
    <t>NUM68</t>
  </si>
  <si>
    <t>Linka s rozsahem 30000 účastnických čísel převedeným od jiného operátora</t>
  </si>
  <si>
    <t>P30000</t>
  </si>
  <si>
    <t>NUM67</t>
  </si>
  <si>
    <t>Linka s rozsahem 20000 účastnických čísel převedeným od jiného operátora</t>
  </si>
  <si>
    <t>P20000</t>
  </si>
  <si>
    <t>NUM66</t>
  </si>
  <si>
    <t>Linka s rozsahem 10000 účastnických čísel převedeným od jiného operátora</t>
  </si>
  <si>
    <t>P10000</t>
  </si>
  <si>
    <t>NUM65</t>
  </si>
  <si>
    <t>Linka s rozsahem 9000 účastnických čísel převedeným od jiného operátora</t>
  </si>
  <si>
    <t>P9000</t>
  </si>
  <si>
    <t>NUM64</t>
  </si>
  <si>
    <t>Linka s rozsahem 8000 účastnických čísel převedeným od jiného operátora</t>
  </si>
  <si>
    <t>P8000</t>
  </si>
  <si>
    <t>NUM63</t>
  </si>
  <si>
    <t>Linka s rozsahem 7000 účastnických čísel převedeným od jiného operátora</t>
  </si>
  <si>
    <t>P7000</t>
  </si>
  <si>
    <t>NUM62</t>
  </si>
  <si>
    <t>Linka s rozsahem 6000 účastnických čísel převedeným od jiného operátora</t>
  </si>
  <si>
    <t>P6000</t>
  </si>
  <si>
    <t>NUM61</t>
  </si>
  <si>
    <t>Linka s rozsahem 5000 účastnických čísel převedeným od jiného operátora</t>
  </si>
  <si>
    <t>P5000</t>
  </si>
  <si>
    <t>NUM60</t>
  </si>
  <si>
    <t>Linka s rozsahem 4000 účastnických čísel převedeným od jiného operátora</t>
  </si>
  <si>
    <t>P4000</t>
  </si>
  <si>
    <t>NUM59</t>
  </si>
  <si>
    <t>Linka s rozsahem 3000 účastnických čísel převedeným od jiného operátora</t>
  </si>
  <si>
    <t>P3000</t>
  </si>
  <si>
    <t>NUM58</t>
  </si>
  <si>
    <t>Linka s rozsahem 2000 účastnických čísel převedeným od jiného operátora</t>
  </si>
  <si>
    <t>P2000</t>
  </si>
  <si>
    <t>NUM57</t>
  </si>
  <si>
    <t>Linka s rozsahem 1000 účastnických čísel převedeným od jiného operátora</t>
  </si>
  <si>
    <t>P1000</t>
  </si>
  <si>
    <t>NUM56</t>
  </si>
  <si>
    <t>Linka s rozsahem 900 účastnických čísel převedeným od jiného operátora</t>
  </si>
  <si>
    <t>P900</t>
  </si>
  <si>
    <t>NUM55</t>
  </si>
  <si>
    <t>Linka s rozsahem 800 účastnických čísel převedeným od jiného operátora</t>
  </si>
  <si>
    <t>P800</t>
  </si>
  <si>
    <t>NUM54</t>
  </si>
  <si>
    <t>Linka s rozsahem 700 účastnických čísel převedeným od jiného operátora</t>
  </si>
  <si>
    <t>P700</t>
  </si>
  <si>
    <t>NUM53</t>
  </si>
  <si>
    <t>Linka s rozsahem 600 účastnických čísel převedeným od jiného operátora</t>
  </si>
  <si>
    <t>P600</t>
  </si>
  <si>
    <t>NUM52</t>
  </si>
  <si>
    <t>Linka s rozsahem 500 účastnických čísel převedeným od jiného operátora</t>
  </si>
  <si>
    <t>P500</t>
  </si>
  <si>
    <t>NUM51</t>
  </si>
  <si>
    <t>Linka s rozsahem 400 účastnických čísel převedeným od jiného operátora</t>
  </si>
  <si>
    <t>P400</t>
  </si>
  <si>
    <t>NUM50</t>
  </si>
  <si>
    <t>Linka s rozsahem 300 účastnických čísel převedeným od jiného operátora</t>
  </si>
  <si>
    <t>P300</t>
  </si>
  <si>
    <t>NUM49</t>
  </si>
  <si>
    <t>Linka s rozsahem 200 účastnických čísel převedeným od jiného operátora</t>
  </si>
  <si>
    <t>P200</t>
  </si>
  <si>
    <t>NUM48</t>
  </si>
  <si>
    <t>Linka s rozsahem 100 účastnických čísel převedeným od jiného operátora</t>
  </si>
  <si>
    <t>P100</t>
  </si>
  <si>
    <t>NUM47</t>
  </si>
  <si>
    <t>Linka s rozsahem 90 účastnických čísel převedeným od jiného operátora</t>
  </si>
  <si>
    <t>P90</t>
  </si>
  <si>
    <t>NUM46</t>
  </si>
  <si>
    <t>Linka s rozsahem 80 účastnických čísel převedeným od jiného operátora</t>
  </si>
  <si>
    <t>P80</t>
  </si>
  <si>
    <t>NUM45</t>
  </si>
  <si>
    <t>Linka s rozsahem 70 účastnických čísel převedeným od jiného operátora</t>
  </si>
  <si>
    <t>P70</t>
  </si>
  <si>
    <t>NUM44</t>
  </si>
  <si>
    <t>Linka s rozsahem 60 účastnických čísel převedeným od jiného operátora</t>
  </si>
  <si>
    <t>P60</t>
  </si>
  <si>
    <t>NUM43</t>
  </si>
  <si>
    <t>Linka s rozsahem 50 účastnických čísel převedeným od jiného operátora</t>
  </si>
  <si>
    <t>P50</t>
  </si>
  <si>
    <t>NUM42</t>
  </si>
  <si>
    <t>Linka s rozsahem 40 účastnických čísel převedeným od jiného operátora</t>
  </si>
  <si>
    <t>P40</t>
  </si>
  <si>
    <t>NUM41</t>
  </si>
  <si>
    <t>Linka s rozsahem 30 účastnických čísel převedeným od jiného operátora</t>
  </si>
  <si>
    <t>P30</t>
  </si>
  <si>
    <t>NUM40</t>
  </si>
  <si>
    <t>Linka s rozsahem 20 účastnických čísel převedeným od jiného operátora</t>
  </si>
  <si>
    <t>P20</t>
  </si>
  <si>
    <t>NUM39</t>
  </si>
  <si>
    <t>Linka s rozsahem 10 účastnických čísel převedeným od jiného operátora</t>
  </si>
  <si>
    <t>P10</t>
  </si>
  <si>
    <t>NUM38</t>
  </si>
  <si>
    <t>Linka s přiděleným rozsahem 100000 účastnických čísel od operátora</t>
  </si>
  <si>
    <t>O100000</t>
  </si>
  <si>
    <t>NUM37</t>
  </si>
  <si>
    <t>Linka s přiděleným rozsahem 30000 účastnických čísel od operátora</t>
  </si>
  <si>
    <t>O30000</t>
  </si>
  <si>
    <t>NUM36</t>
  </si>
  <si>
    <t>Linka s přiděleným rozsahem 20000 účastnických čísel od operátora</t>
  </si>
  <si>
    <t>O20000</t>
  </si>
  <si>
    <t>NUM35</t>
  </si>
  <si>
    <t>Linka s přiděleným rozsahem 10000 účastnických čísel od operátora</t>
  </si>
  <si>
    <t>O10000</t>
  </si>
  <si>
    <t>NUM34</t>
  </si>
  <si>
    <t>Linka s přiděleným rozsahem 9000 účastnických čísel od operátora</t>
  </si>
  <si>
    <t>O9000</t>
  </si>
  <si>
    <t>NUM33</t>
  </si>
  <si>
    <t>Linka s přiděleným rozsahem 8000 účastnických čísel od operátora</t>
  </si>
  <si>
    <t>O8000</t>
  </si>
  <si>
    <t>NUM32</t>
  </si>
  <si>
    <t>Linka s přiděleným rozsahem 7000 účastnických čísel od operátora</t>
  </si>
  <si>
    <t>O7000</t>
  </si>
  <si>
    <t>NUM31</t>
  </si>
  <si>
    <t>Linka s přiděleným rozsahem 6000 účastnických čísel od operátora</t>
  </si>
  <si>
    <t>O6000</t>
  </si>
  <si>
    <t>NUM30</t>
  </si>
  <si>
    <t>Linka s přiděleným rozsahem 5000 účastnických čísel od operátora</t>
  </si>
  <si>
    <t>O5000</t>
  </si>
  <si>
    <t>NUM29</t>
  </si>
  <si>
    <t>Linka s přiděleným rozsahem 4000 účastnických čísel od operátora</t>
  </si>
  <si>
    <t>O4000</t>
  </si>
  <si>
    <t>NUM28</t>
  </si>
  <si>
    <t>Linka s přiděleným rozsahem 3000 účastnických čísel od operátora</t>
  </si>
  <si>
    <t>O3000</t>
  </si>
  <si>
    <t>NUM27</t>
  </si>
  <si>
    <t>Linka s přiděleným rozsahem 2000 účastnických čísel od operátora</t>
  </si>
  <si>
    <t>O2000</t>
  </si>
  <si>
    <t>NUM26</t>
  </si>
  <si>
    <t>Linka s přiděleným rozsahem 1000 účastnických čísel od operátora</t>
  </si>
  <si>
    <t>O1000</t>
  </si>
  <si>
    <t>NUM25</t>
  </si>
  <si>
    <t>Linka s přiděleným rozsahem 900 účastnických čísel od operátora</t>
  </si>
  <si>
    <t>O900</t>
  </si>
  <si>
    <t>NUM24</t>
  </si>
  <si>
    <t>Linka s přiděleným rozsahem 800 účastnických čísel od operátora</t>
  </si>
  <si>
    <t>O800</t>
  </si>
  <si>
    <t>NUM23</t>
  </si>
  <si>
    <t>Linka s přiděleným rozsahem 700 účastnických čísel od operátora</t>
  </si>
  <si>
    <t>O700</t>
  </si>
  <si>
    <t>NUM22</t>
  </si>
  <si>
    <t>Linka s přiděleným rozsahem 600 účastnických čísel od operátora</t>
  </si>
  <si>
    <t>O600</t>
  </si>
  <si>
    <t>NUM21</t>
  </si>
  <si>
    <t>Linka s přiděleným rozsahem 500 účastnických čísel od operátora</t>
  </si>
  <si>
    <t>O500</t>
  </si>
  <si>
    <t>NUM20</t>
  </si>
  <si>
    <t>Linka s přiděleným rozsahem 400 účastnických čísel od operátora</t>
  </si>
  <si>
    <t>O400</t>
  </si>
  <si>
    <t>NUM19</t>
  </si>
  <si>
    <t>Linka s přiděleným rozsahem 300 účastnických čísel od operátora</t>
  </si>
  <si>
    <t>O300</t>
  </si>
  <si>
    <t>NUM18</t>
  </si>
  <si>
    <t>Linka s přiděleným rozsahem 200 účastnických čísel od operátora</t>
  </si>
  <si>
    <t>O200</t>
  </si>
  <si>
    <t>NUM17</t>
  </si>
  <si>
    <t>Linka s přiděleným rozsahem 100 účastnických čísel od operátora</t>
  </si>
  <si>
    <t>O100</t>
  </si>
  <si>
    <t>NUM16</t>
  </si>
  <si>
    <t>Linka s přiděleným rozsahem 90 účastnických čísel od operátora</t>
  </si>
  <si>
    <t>O90</t>
  </si>
  <si>
    <t>NUM15</t>
  </si>
  <si>
    <t>Linka s přiděleným rozsahem 80 účastnických čísel od operátora</t>
  </si>
  <si>
    <t>O80</t>
  </si>
  <si>
    <t>NUM14</t>
  </si>
  <si>
    <t>Linka s přiděleným rozsahem 70 účastnických čísel od operátora</t>
  </si>
  <si>
    <t>O70</t>
  </si>
  <si>
    <t>NUM13</t>
  </si>
  <si>
    <t>Linka s přiděleným rozsahem 60 účastnických čísel od operátora</t>
  </si>
  <si>
    <t>O60</t>
  </si>
  <si>
    <t>NUM12</t>
  </si>
  <si>
    <t>Linka s přiděleným rozsahem 50 účastnických čísel od operátora</t>
  </si>
  <si>
    <t>O50</t>
  </si>
  <si>
    <t>NUM11</t>
  </si>
  <si>
    <t>Linka s přiděleným rozsahem 40 účastnických čísel od operátora</t>
  </si>
  <si>
    <t>O40</t>
  </si>
  <si>
    <t>NUM10</t>
  </si>
  <si>
    <t>Linka s přiděleným rozsahem 30 účastnických čísel od operátora</t>
  </si>
  <si>
    <t>O30</t>
  </si>
  <si>
    <t>NUM9</t>
  </si>
  <si>
    <t>Linka s přiděleným rozsahem 20 účastnických čísel od operátora</t>
  </si>
  <si>
    <t>O20</t>
  </si>
  <si>
    <t>NUM8</t>
  </si>
  <si>
    <t>Linka s přiděleným rozsahem 10 účastnických čísel od operátora</t>
  </si>
  <si>
    <t>O10</t>
  </si>
  <si>
    <t>NUM7</t>
  </si>
  <si>
    <t>Jedna přípojka v konfiguraci s pasivní sběrnicí vícenásobným telefonním číslem (MSN) - 8 čísel</t>
  </si>
  <si>
    <t>MSN8</t>
  </si>
  <si>
    <t>NUM6</t>
  </si>
  <si>
    <t>Jedna přípojka v konfiguraci s pasivní sběrnicí vícenásobným telefonním číslem (MSN) - 7 čísel</t>
  </si>
  <si>
    <t>MSN7</t>
  </si>
  <si>
    <t>NUM5</t>
  </si>
  <si>
    <t>Jedna přípojka v konfiguraci s pasivní sběrnicí vícenásobným telefonním číslem (MSN) - 6 čísel</t>
  </si>
  <si>
    <t>MSN6</t>
  </si>
  <si>
    <t>NUM4</t>
  </si>
  <si>
    <t>Jedna přípojka v konfiguraci s pasivní sběrnicí vícenásobným telefonním číslem (MSN) - 5 čísel</t>
  </si>
  <si>
    <t>MSN5</t>
  </si>
  <si>
    <t>NUM3</t>
  </si>
  <si>
    <t>Jedna přípojka v konfiguraci s pasivní sběrnicí vícenásobným telefonním číslem (MSN) - 1-4 čísla</t>
  </si>
  <si>
    <t>MSN4</t>
  </si>
  <si>
    <t>Linka bez požadavku na číselný plán (linka sdílí číslovací plán přiřazený jiné lince v sérii)</t>
  </si>
  <si>
    <t>MA/LH</t>
  </si>
  <si>
    <t>Číslovací plán</t>
  </si>
  <si>
    <t>Linka není v sérii</t>
  </si>
  <si>
    <t>S2</t>
  </si>
  <si>
    <t>Linka je v sérii</t>
  </si>
  <si>
    <t>S1</t>
  </si>
  <si>
    <t>Linka v sérii</t>
  </si>
  <si>
    <t>Linky s vlastními účastnickými čísly JTS z rozsahu přiděleném ČTÚ</t>
  </si>
  <si>
    <t>Vlastní</t>
  </si>
  <si>
    <t>R3</t>
  </si>
  <si>
    <t>Linky s čísly převedenými od jiného operátora</t>
  </si>
  <si>
    <t>Přenos</t>
  </si>
  <si>
    <t>R2</t>
  </si>
  <si>
    <t>Linky s přidělenými účastnickými čísly od operátora</t>
  </si>
  <si>
    <t>R1</t>
  </si>
  <si>
    <t>Zdroj účastnických čísel</t>
  </si>
  <si>
    <t>ne</t>
  </si>
  <si>
    <r>
      <t>Telefonní samostatná přípojka do JTS s možností hlasového, faxového a datového spojení, zakončená standardním rozhraním ISDN - Uk0. Služba musí zahrnovat veškeré části a náklady, které jsou nutné k uskutečňování hlasových, datových i faxových spojení. Služba musí umožňovat CS, možnost nezávislého trasového připojení k více páteřním HOSTům (ústřednám operátora) a služby SLA.  Variantně na vyžádání analýzu příchozího provozu s on-line náhledem přes WEB Portál operátora, bezpečnostní monitoring odchozího provozu s ochranou před nežádoucím, neoprávněným nebo nehospodárným použitím služby ISDN2.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Služba musí umožňovat rozšíření o doplňkové služby - Přenos Advice of Charge k účastníkovi a Přenos časové informace o délce volání, přesměrování volání, čekající volání, identifikace zlomyslných volání.</t>
    </r>
  </si>
  <si>
    <t>Pevná telefonní ISDN2 přípojka do JTS</t>
  </si>
  <si>
    <t>AOC2</t>
  </si>
  <si>
    <t>AOC1</t>
  </si>
  <si>
    <t>SLA 2</t>
  </si>
  <si>
    <t>Sankce za překročení garantované dostupnosti a doby opravy; včetně sankcí uvedených v Rámcové smlouvě</t>
  </si>
  <si>
    <t>B99%</t>
  </si>
  <si>
    <t>Sankce za překročení garantované dostupnosti; včetně sankcí uvedených v Rámcové smlouvě</t>
  </si>
  <si>
    <t>A99%</t>
  </si>
  <si>
    <t>Linka s vlastním účastnickým číslem JTS z rozsahu přiděleném ČTÚ</t>
  </si>
  <si>
    <t>Připojení ISDN s 1 nezávislým hlasovým kanálem</t>
  </si>
  <si>
    <t>H1</t>
  </si>
  <si>
    <t>Připojení ISDN s 2 nezávislými hlasovými kanály</t>
  </si>
  <si>
    <t>H2</t>
  </si>
  <si>
    <t>Připojení ISDN s 3 nezávislými hlasovými kanály</t>
  </si>
  <si>
    <t>H3</t>
  </si>
  <si>
    <t>Připojení ISDN s 4 nezávislými hlasovými kanály</t>
  </si>
  <si>
    <t>H4</t>
  </si>
  <si>
    <t>Připojení ISDN s 5 nezávislými hlasovými kanály</t>
  </si>
  <si>
    <t>H5</t>
  </si>
  <si>
    <t>Připojení ISDN s 6 nezávislými hlasovými kanály</t>
  </si>
  <si>
    <t>H6</t>
  </si>
  <si>
    <t>Připojení ISDN s 7 nezávislými hlasovými kanály</t>
  </si>
  <si>
    <t>H7</t>
  </si>
  <si>
    <t>Připojení ISDN s 8 nezávislými hlasovými kanály</t>
  </si>
  <si>
    <t>H8</t>
  </si>
  <si>
    <t>Připojení ISDN s 9 nezávislými hlasovými kanály</t>
  </si>
  <si>
    <t>H9</t>
  </si>
  <si>
    <t>Připojení ISDN s 10 nezávislými hlasovými kanály</t>
  </si>
  <si>
    <t>H10</t>
  </si>
  <si>
    <t>Připojení ISDN s 11 nezávislými hlasovými kanály</t>
  </si>
  <si>
    <t>H11</t>
  </si>
  <si>
    <t>Připojení ISDN s 12 nezávislými hlasovými kanály</t>
  </si>
  <si>
    <t>H12</t>
  </si>
  <si>
    <t>Připojení ISDN s 13 nezávislými hlasovými kanály</t>
  </si>
  <si>
    <t>H13</t>
  </si>
  <si>
    <t>Připojení ISDN s 14 nezávislými hlasovými kanály</t>
  </si>
  <si>
    <t>H14</t>
  </si>
  <si>
    <t>Připojení ISDN s 15 nezávislými hlasovými kanály</t>
  </si>
  <si>
    <t>H15</t>
  </si>
  <si>
    <t>Připojení ISDN s 16 nezávislými hlasovými kanály</t>
  </si>
  <si>
    <t>H16</t>
  </si>
  <si>
    <t>Připojení ISDN s 17 nezávislými hlasovými kanály</t>
  </si>
  <si>
    <t>H17</t>
  </si>
  <si>
    <t>Připojení ISDN s 18 nezávislými hlasovými kanály</t>
  </si>
  <si>
    <t>H18</t>
  </si>
  <si>
    <t>Připojení ISDN s 19 nezávislými hlasovými kanály</t>
  </si>
  <si>
    <t>H19</t>
  </si>
  <si>
    <t>Připojení ISDN s 20 nezávislými hlasovými kanály</t>
  </si>
  <si>
    <t>H20</t>
  </si>
  <si>
    <t>Připojení ISDN s 21 nezávislými hlasovými kanály</t>
  </si>
  <si>
    <t>H21</t>
  </si>
  <si>
    <t>Připojení ISDN s 22 nezávislými hlasovými kanály</t>
  </si>
  <si>
    <t>H22</t>
  </si>
  <si>
    <t>Připojení ISDN s 23 nezávislými hlasovými kanály</t>
  </si>
  <si>
    <t>H23</t>
  </si>
  <si>
    <t>Připojení ISDN s 24 nezávislými hlasovými kanály</t>
  </si>
  <si>
    <t>H24</t>
  </si>
  <si>
    <t>Připojení ISDN s 25 nezávislými hlasovými kanály</t>
  </si>
  <si>
    <t>H25</t>
  </si>
  <si>
    <t>Připojení ISDN s 26 nezávislými hlasovými kanály</t>
  </si>
  <si>
    <t>H26</t>
  </si>
  <si>
    <t>Připojení ISDN s 27 nezávislými hlasovými kanály</t>
  </si>
  <si>
    <t>H27</t>
  </si>
  <si>
    <t>Připojení ISDN s 28 nezávislými hlasovými kanály</t>
  </si>
  <si>
    <t>H28</t>
  </si>
  <si>
    <t>Připojení ISDN s 29 nezávislými hlasovými kanály</t>
  </si>
  <si>
    <t>H29</t>
  </si>
  <si>
    <t>Připojení ISDN se 30 nezávislými hlasovými kanály</t>
  </si>
  <si>
    <t>H30</t>
  </si>
  <si>
    <t>Počet hlasových kanálů</t>
  </si>
  <si>
    <t>Pevné připojení pobočkové ústředny až 30 hlasovými kanály zakončené standardním rozhraním E1-G.703. Služba musí umožňovat CS, možnost nezávislého trasového připojení k více páteřním HOSTům (ústřednám operátora) a služby SLA. Služba musí umožňovat variantně na vyžádání analýzu příchozí provozu s on-line náhledem přes WEB Protál operátora, bezpečnostní monitoring odchozího provozu s ochranou před nežádoucím, neoprávněným nebo nehospodárným použitím služby ISDN30. Služba musí umožňovat rozšíření o doplňkové služby - Služba musí umožňovat rozšíření o doplňkové služby - Přenos Advice of Charge k účastníkovi a Přenos časové informace o délce volání, přesměrování volání, čekající volání, identifikace zlomyslných volání.</t>
  </si>
  <si>
    <t>Připojení pobočkové ústředny ISDN prostřednictvím rozhraní G.703</t>
  </si>
  <si>
    <t>Bez podrobného výpisu hovorů On-line</t>
  </si>
  <si>
    <t>Podrobný výpis hovorů dostupný elektronickou formou:
- volané číslo
- datum a hodina volání
- doba trvání hovoru
- cena hovoru</t>
  </si>
  <si>
    <t>Bez přenosu tarifních impulzů k účastníkovi a bez přenosu časové informace o délce volání.</t>
  </si>
  <si>
    <t>Přenos tarifních impulzů k účastníkovi a Přenos časové informace o délce volání.</t>
  </si>
  <si>
    <t>30 příchozích kanálů</t>
  </si>
  <si>
    <t>3000</t>
  </si>
  <si>
    <t>25 příchozích kanálů a 5 odchozích kanálů</t>
  </si>
  <si>
    <t>P25</t>
  </si>
  <si>
    <t>20 příchozích kanálů a 10 odchozích kanálů</t>
  </si>
  <si>
    <t>15 příchozích kanálů a 15 odchozích kanálů</t>
  </si>
  <si>
    <t>P15</t>
  </si>
  <si>
    <t>10 příchozích kanálů a 20 odchozích kanálů</t>
  </si>
  <si>
    <t>5 příchozích kanálů a 25 odchozích kanálů</t>
  </si>
  <si>
    <t>0525</t>
  </si>
  <si>
    <t>P05</t>
  </si>
  <si>
    <t>30 odchozích kanálů</t>
  </si>
  <si>
    <t>0030</t>
  </si>
  <si>
    <t>P00</t>
  </si>
  <si>
    <t>Typ Služby</t>
  </si>
  <si>
    <t>Pevné připojení pobočkové ústředny PCM s 30 hlasovými digitálními kanály, každý s rychlostí 64kbit/s zakončené standardním rozhraním na E1-G.703 ve zvolené konfiguraci příchozích a odchozích kanálů. Služba musí umožňovat CS. Služba musí umožňovat variantně na vyžádání analýzu příchozí provozu s on-line náhledem přes WEB Protál operátora, bezpečnostní monitoring odchozího provozu s ochranou před nežádoucím, neoprávněným nebo nehospodárným použitím služby Digitální linka 2MBL. Služba musí umožňovat rozšíření o doplňkové služby - přenos tarifních impulzů, přesměrování volání čekající volání, identifikace zlomyslných volání.</t>
  </si>
  <si>
    <t>Připojení pobočkové ústředny Digitální linkou 2MBL</t>
  </si>
  <si>
    <t>Bez dodávky s manažerským koncovým telefonním přístrojem</t>
  </si>
  <si>
    <t>TPM2</t>
  </si>
  <si>
    <t>Dodávka s manažerským koncovým telefonním přístrojem (cana za 1 ks):
- možnost zobrazení čísla volajícího (CLIP)
- paměť alespoň na 50 tel. čísel
- zobrazení délky hovoru
- signalizace nevyzvednutých hovorů
- hlasitý telefon</t>
  </si>
  <si>
    <t>TPM1</t>
  </si>
  <si>
    <t>Manažerský telefon</t>
  </si>
  <si>
    <t>Bez dodávky se základním koncovým telefonním přístrojem</t>
  </si>
  <si>
    <t>TPZ2</t>
  </si>
  <si>
    <t>Dodávka se základním koncovým telefonním přístrojem (cena za 1 ks):
- možnost opakované volby posledního volaného čísla
- volitelná pulsní nebo tónová volba</t>
  </si>
  <si>
    <t>TPZ1</t>
  </si>
  <si>
    <t>Základní telefon</t>
  </si>
  <si>
    <t>linka s 3-drátovou provolbou 1000 čísel</t>
  </si>
  <si>
    <t>3drXXX</t>
  </si>
  <si>
    <t>linka s 3-drátovou provolbou 100 čísel</t>
  </si>
  <si>
    <t>3drXX</t>
  </si>
  <si>
    <t>linka s 3-drátovou provolbou 10 čísel</t>
  </si>
  <si>
    <t>3drX</t>
  </si>
  <si>
    <t>linka bez provolby</t>
  </si>
  <si>
    <t>2dr</t>
  </si>
  <si>
    <t>Linka s číslem převedeným od jiného operátora</t>
  </si>
  <si>
    <t>Linka s přiděleným účastnickým číslem od operátora</t>
  </si>
  <si>
    <t>Telefonní samostatná přípojka do JTS s možností hlasového, faxového a datového spojení, zakončená standardním konektorem pro hlasový provoz (RJ11). Služba musí zahrnovat veškeré části a náklady, které jsou nutné k uskutečňování hlasových, datových i faxových spojení. Služba musí umožňovat CS a variantně na vyžádání analýzu příchozího provozu s on-line náhledem přes WEB Protál operátora, bezpečnostní monitoring odchozího provozu s ochranou před nežádoucím, neoprávněným nebo nehospodárným použitím služby PXS. Služba musí umožňovat rozšíření o doplňkové služby - přenos tarifních impulzů, přesměrování volání, čekající volání, identifikace zlomyslných volání.</t>
  </si>
  <si>
    <t>služba zajišťuje propojení veřejných přípojek jednoho poskytovatele do uzavřené 
privátní sítě s možností definice, regulace a sledování telefonního provozu v síti při dodržení vysokého stupně bezpečnosti provozu. Služba VPN slouží výhradně pro hlasovou komunikaci.</t>
  </si>
  <si>
    <t>Služba virtuální privátní síť (VPN)</t>
  </si>
  <si>
    <t>Minimální doba používání služby (měsíce)</t>
  </si>
  <si>
    <t>Služba nabízející jednotný a snadno zapamatovatelný kontakt, hovor platí výhradně volající, dle ceníku operátora přístupové sítě.</t>
  </si>
  <si>
    <t>Služba jednotného přístupu se zvláštním tarifem - "Bílá linka"</t>
  </si>
  <si>
    <t>90x 70</t>
  </si>
  <si>
    <t>90x 65</t>
  </si>
  <si>
    <t>90x 60</t>
  </si>
  <si>
    <t>90x 55</t>
  </si>
  <si>
    <t>90x 50</t>
  </si>
  <si>
    <t>90x 46</t>
  </si>
  <si>
    <t>90x 42</t>
  </si>
  <si>
    <t>90x 38</t>
  </si>
  <si>
    <t>90x 34</t>
  </si>
  <si>
    <t>90x 30</t>
  </si>
  <si>
    <t>90x 26</t>
  </si>
  <si>
    <t>90x 23</t>
  </si>
  <si>
    <t>90x 20</t>
  </si>
  <si>
    <t>90x 18</t>
  </si>
  <si>
    <t>90x 17</t>
  </si>
  <si>
    <t>90x 16</t>
  </si>
  <si>
    <t>90x 14</t>
  </si>
  <si>
    <t>90x 11</t>
  </si>
  <si>
    <t>90x 10</t>
  </si>
  <si>
    <t>90x 09</t>
  </si>
  <si>
    <t>90x 08</t>
  </si>
  <si>
    <t>90x 06</t>
  </si>
  <si>
    <t>90x 05</t>
  </si>
  <si>
    <t>90x 04</t>
  </si>
  <si>
    <t>Přístupové číslo</t>
  </si>
  <si>
    <t>z mobilních sítí</t>
  </si>
  <si>
    <t>z pevných sítí</t>
  </si>
  <si>
    <t>Provize v procentech</t>
  </si>
  <si>
    <t>Cena pro volajícího</t>
  </si>
  <si>
    <t>Volání (Kč/min)
ukončení v pevné
síti v ČR</t>
  </si>
  <si>
    <t>Celkové hodnocení provize</t>
  </si>
  <si>
    <t>ano - služba PXS, ISDN2, ISDN30</t>
  </si>
  <si>
    <t>Služba nabízející jednotný a snadno zapamatovatelný kontakt,  pro volajícího zpoplatnění se zvýšeným tarifem, část ceny za hovorné placené volajícím obdrží volaný</t>
  </si>
  <si>
    <t>Služba jednotného přístupu se zvláštním tarifem</t>
  </si>
  <si>
    <t>max. 40 kalendářních dnů</t>
  </si>
  <si>
    <t>max. 28 kalendářních dnů</t>
  </si>
  <si>
    <t>7 kalendářních dnů (číslo z rozsahu operátora), 33 kalendářních dní (portace čísla od
jiného operátora), 3 měsíce (při nutnosti objednání čísla od ČTÚ)</t>
  </si>
</sst>
</file>

<file path=xl/styles.xml><?xml version="1.0" encoding="utf-8"?>
<styleSheet xmlns="http://schemas.openxmlformats.org/spreadsheetml/2006/main">
  <numFmts count="9">
    <numFmt numFmtId="44" formatCode="_-* #,##0.00\ &quot;Kč&quot;_-;\-* #,##0.00\ &quot;Kč&quot;_-;_-* &quot;-&quot;??\ &quot;Kč&quot;_-;_-@_-"/>
    <numFmt numFmtId="164" formatCode="0.000"/>
    <numFmt numFmtId="165" formatCode="0.000000"/>
    <numFmt numFmtId="166" formatCode="0.0000"/>
    <numFmt numFmtId="167" formatCode="_-* #,##0.00\ _K_č_-;\-* #,##0.00\ _K_č_-;_-* \-??\ _K_č_-;_-@_-"/>
    <numFmt numFmtId="168" formatCode="_-* #,##0.000\ _K_č_-;\-* #,##0.000\ _K_č_-;_-* \-??\ _K_č_-;_-@_-"/>
    <numFmt numFmtId="169" formatCode="_-* #,##0.000\ &quot;Kč&quot;_-;\-* #,##0.000\ &quot;Kč&quot;_-;_-* &quot;-&quot;???\ &quot;Kč&quot;_-;_-@_-"/>
    <numFmt numFmtId="170" formatCode="#,##0.000_ ;\-#,##0.000\ "/>
    <numFmt numFmtId="171" formatCode="0.000%"/>
  </numFmts>
  <fonts count="7">
    <font>
      <sz val="11"/>
      <color theme="1"/>
      <name val="Calibri"/>
      <family val="2"/>
      <charset val="238"/>
      <scheme val="minor"/>
    </font>
    <font>
      <sz val="10"/>
      <name val="Helv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41"/>
        <bgColor indexed="9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52"/>
        <bgColor indexed="22"/>
      </patternFill>
    </fill>
    <fill>
      <patternFill patternType="solid">
        <fgColor indexed="41"/>
        <b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8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167" fontId="3" fillId="0" borderId="0" applyFill="0" applyBorder="0" applyAlignment="0" applyProtection="0"/>
    <xf numFmtId="44" fontId="2" fillId="0" borderId="0" applyFill="0" applyBorder="0" applyAlignment="0" applyProtection="0"/>
  </cellStyleXfs>
  <cellXfs count="466">
    <xf numFmtId="0" fontId="0" fillId="0" borderId="0" xfId="0"/>
    <xf numFmtId="0" fontId="2" fillId="0" borderId="0" xfId="1" applyFont="1" applyBorder="1" applyAlignment="1" applyProtection="1">
      <alignment horizontal="left" vertical="top"/>
      <protection hidden="1"/>
    </xf>
    <xf numFmtId="0" fontId="2" fillId="0" borderId="0" xfId="1" applyFont="1" applyFill="1" applyBorder="1" applyAlignment="1" applyProtection="1">
      <alignment horizontal="left" vertical="top"/>
      <protection hidden="1"/>
    </xf>
    <xf numFmtId="164" fontId="2" fillId="0" borderId="0" xfId="1" applyNumberFormat="1" applyFont="1" applyFill="1" applyBorder="1" applyAlignment="1" applyProtection="1">
      <alignment horizontal="left" vertical="top"/>
      <protection hidden="1"/>
    </xf>
    <xf numFmtId="2" fontId="2" fillId="0" borderId="0" xfId="1" applyNumberFormat="1" applyFont="1" applyBorder="1" applyAlignment="1" applyProtection="1">
      <alignment horizontal="left" vertical="top"/>
      <protection hidden="1"/>
    </xf>
    <xf numFmtId="0" fontId="2" fillId="0" borderId="0" xfId="1" applyFont="1" applyAlignment="1" applyProtection="1">
      <alignment horizontal="left" vertical="top"/>
      <protection hidden="1"/>
    </xf>
    <xf numFmtId="165" fontId="2" fillId="0" borderId="0" xfId="1" applyNumberFormat="1" applyFont="1" applyBorder="1" applyAlignment="1" applyProtection="1">
      <alignment horizontal="left" vertical="top"/>
      <protection hidden="1"/>
    </xf>
    <xf numFmtId="0" fontId="2" fillId="0" borderId="0" xfId="2" applyFont="1" applyProtection="1">
      <protection hidden="1"/>
    </xf>
    <xf numFmtId="0" fontId="2" fillId="0" borderId="0" xfId="2" applyFont="1" applyFill="1" applyProtection="1">
      <protection hidden="1"/>
    </xf>
    <xf numFmtId="0" fontId="2" fillId="0" borderId="0" xfId="2" applyFont="1" applyAlignment="1" applyProtection="1">
      <alignment horizontal="center"/>
      <protection hidden="1"/>
    </xf>
    <xf numFmtId="0" fontId="2" fillId="0" borderId="0" xfId="2" applyFont="1" applyAlignment="1" applyProtection="1">
      <alignment wrapText="1"/>
      <protection hidden="1"/>
    </xf>
    <xf numFmtId="0" fontId="2" fillId="0" borderId="0" xfId="3" applyFont="1" applyProtection="1">
      <protection hidden="1"/>
    </xf>
    <xf numFmtId="0" fontId="2" fillId="0" borderId="0" xfId="3" applyFont="1" applyFill="1" applyProtection="1">
      <protection hidden="1"/>
    </xf>
    <xf numFmtId="166" fontId="2" fillId="0" borderId="0" xfId="3" applyNumberFormat="1" applyFont="1" applyAlignment="1" applyProtection="1">
      <alignment horizontal="center"/>
      <protection hidden="1"/>
    </xf>
    <xf numFmtId="166" fontId="2" fillId="0" borderId="0" xfId="4" applyNumberFormat="1" applyFont="1" applyFill="1" applyBorder="1" applyAlignment="1" applyProtection="1">
      <alignment horizontal="center"/>
      <protection hidden="1"/>
    </xf>
    <xf numFmtId="168" fontId="2" fillId="0" borderId="0" xfId="4" applyNumberFormat="1" applyFont="1" applyFill="1" applyBorder="1" applyAlignment="1" applyProtection="1">
      <protection hidden="1"/>
    </xf>
    <xf numFmtId="2" fontId="2" fillId="0" borderId="0" xfId="3" applyNumberFormat="1" applyFont="1" applyProtection="1">
      <protection hidden="1"/>
    </xf>
    <xf numFmtId="0" fontId="2" fillId="0" borderId="3" xfId="1" applyFont="1" applyBorder="1" applyAlignment="1" applyProtection="1">
      <alignment horizontal="left" vertical="top" wrapText="1"/>
      <protection hidden="1"/>
    </xf>
    <xf numFmtId="0" fontId="2" fillId="0" borderId="0" xfId="3" applyFont="1" applyAlignment="1" applyProtection="1">
      <alignment wrapText="1"/>
      <protection hidden="1"/>
    </xf>
    <xf numFmtId="0" fontId="2" fillId="0" borderId="0" xfId="2" applyFont="1" applyAlignment="1" applyProtection="1">
      <protection hidden="1"/>
    </xf>
    <xf numFmtId="0" fontId="2" fillId="0" borderId="0" xfId="2" applyFont="1" applyAlignment="1" applyProtection="1">
      <alignment horizontal="right"/>
      <protection hidden="1"/>
    </xf>
    <xf numFmtId="0" fontId="2" fillId="0" borderId="0" xfId="3" applyFont="1" applyAlignment="1" applyProtection="1">
      <alignment horizontal="right"/>
      <protection hidden="1"/>
    </xf>
    <xf numFmtId="167" fontId="2" fillId="0" borderId="0" xfId="4" applyFont="1" applyFill="1" applyBorder="1" applyAlignment="1" applyProtection="1">
      <protection hidden="1"/>
    </xf>
    <xf numFmtId="0" fontId="2" fillId="0" borderId="0" xfId="3" applyNumberFormat="1" applyFont="1" applyProtection="1">
      <protection hidden="1"/>
    </xf>
    <xf numFmtId="0" fontId="2" fillId="0" borderId="0" xfId="3" applyFont="1" applyFill="1" applyBorder="1" applyAlignment="1" applyProtection="1">
      <alignment horizontal="center" vertical="top" wrapText="1"/>
      <protection hidden="1"/>
    </xf>
    <xf numFmtId="166" fontId="2" fillId="0" borderId="0" xfId="3" applyNumberFormat="1" applyFont="1" applyFill="1" applyBorder="1" applyAlignment="1" applyProtection="1">
      <alignment horizontal="center" vertical="top" wrapText="1"/>
      <protection hidden="1"/>
    </xf>
    <xf numFmtId="166" fontId="2" fillId="0" borderId="0" xfId="4" applyNumberFormat="1" applyFont="1" applyFill="1" applyBorder="1" applyAlignment="1" applyProtection="1">
      <alignment horizontal="center" vertical="top" wrapText="1"/>
      <protection hidden="1"/>
    </xf>
    <xf numFmtId="168" fontId="2" fillId="0" borderId="0" xfId="4" applyNumberFormat="1" applyFont="1" applyFill="1" applyBorder="1" applyAlignment="1" applyProtection="1">
      <alignment vertical="top" wrapText="1"/>
      <protection hidden="1"/>
    </xf>
    <xf numFmtId="2" fontId="2" fillId="0" borderId="0" xfId="3" applyNumberFormat="1" applyFont="1" applyFill="1" applyBorder="1" applyAlignment="1" applyProtection="1">
      <alignment horizontal="center" vertical="top" wrapText="1"/>
      <protection hidden="1"/>
    </xf>
    <xf numFmtId="0" fontId="2" fillId="0" borderId="0" xfId="3" applyFont="1" applyFill="1" applyBorder="1" applyAlignment="1" applyProtection="1">
      <alignment horizontal="right" vertical="top"/>
      <protection hidden="1"/>
    </xf>
    <xf numFmtId="164" fontId="2" fillId="2" borderId="4" xfId="1" applyNumberFormat="1" applyFont="1" applyFill="1" applyBorder="1" applyAlignment="1" applyProtection="1">
      <alignment horizontal="center" vertical="top" wrapText="1"/>
      <protection locked="0"/>
    </xf>
    <xf numFmtId="164" fontId="2" fillId="2" borderId="5" xfId="1" applyNumberFormat="1" applyFont="1" applyFill="1" applyBorder="1" applyAlignment="1" applyProtection="1">
      <alignment horizontal="center" vertical="top" wrapText="1"/>
      <protection locked="0"/>
    </xf>
    <xf numFmtId="0" fontId="2" fillId="0" borderId="6" xfId="2" applyFont="1" applyBorder="1" applyProtection="1">
      <protection hidden="1"/>
    </xf>
    <xf numFmtId="2" fontId="4" fillId="3" borderId="7" xfId="2" applyNumberFormat="1" applyFont="1" applyFill="1" applyBorder="1" applyAlignment="1" applyProtection="1">
      <alignment horizontal="center" vertical="top" wrapText="1"/>
      <protection hidden="1"/>
    </xf>
    <xf numFmtId="2" fontId="4" fillId="3" borderId="8" xfId="2" applyNumberFormat="1" applyFont="1" applyFill="1" applyBorder="1" applyAlignment="1" applyProtection="1">
      <alignment horizontal="center" vertical="top" wrapText="1"/>
      <protection hidden="1"/>
    </xf>
    <xf numFmtId="0" fontId="2" fillId="4" borderId="9" xfId="2" applyFont="1" applyFill="1" applyBorder="1" applyProtection="1">
      <protection hidden="1"/>
    </xf>
    <xf numFmtId="0" fontId="2" fillId="4" borderId="10" xfId="2" applyFont="1" applyFill="1" applyBorder="1" applyAlignment="1" applyProtection="1">
      <alignment horizontal="center" wrapText="1"/>
      <protection hidden="1"/>
    </xf>
    <xf numFmtId="0" fontId="2" fillId="4" borderId="11" xfId="2" applyFont="1" applyFill="1" applyBorder="1" applyAlignment="1" applyProtection="1">
      <alignment horizontal="center" wrapText="1"/>
      <protection hidden="1"/>
    </xf>
    <xf numFmtId="0" fontId="2" fillId="4" borderId="12" xfId="2" applyFont="1" applyFill="1" applyBorder="1" applyProtection="1">
      <protection hidden="1"/>
    </xf>
    <xf numFmtId="2" fontId="4" fillId="5" borderId="13" xfId="2" applyNumberFormat="1" applyFont="1" applyFill="1" applyBorder="1" applyAlignment="1" applyProtection="1">
      <alignment horizontal="center" vertical="top" wrapText="1"/>
      <protection hidden="1"/>
    </xf>
    <xf numFmtId="1" fontId="4" fillId="3" borderId="14" xfId="2" applyNumberFormat="1" applyFont="1" applyFill="1" applyBorder="1" applyAlignment="1" applyProtection="1">
      <alignment horizontal="center" vertical="top" wrapText="1"/>
      <protection hidden="1"/>
    </xf>
    <xf numFmtId="0" fontId="2" fillId="4" borderId="15" xfId="2" applyFont="1" applyFill="1" applyBorder="1" applyProtection="1">
      <protection hidden="1"/>
    </xf>
    <xf numFmtId="2" fontId="2" fillId="0" borderId="0" xfId="2" applyNumberFormat="1" applyFont="1" applyFill="1" applyProtection="1">
      <protection hidden="1"/>
    </xf>
    <xf numFmtId="2" fontId="4" fillId="0" borderId="16" xfId="2" applyNumberFormat="1" applyFont="1" applyFill="1" applyBorder="1" applyAlignment="1" applyProtection="1">
      <alignment horizontal="center" vertical="top" wrapText="1"/>
      <protection hidden="1"/>
    </xf>
    <xf numFmtId="164" fontId="2" fillId="3" borderId="17" xfId="1" applyNumberFormat="1" applyFont="1" applyFill="1" applyBorder="1" applyAlignment="1" applyProtection="1">
      <alignment horizontal="center" vertical="top" wrapText="1"/>
      <protection hidden="1"/>
    </xf>
    <xf numFmtId="164" fontId="2" fillId="2" borderId="18" xfId="1" applyNumberFormat="1" applyFont="1" applyFill="1" applyBorder="1" applyAlignment="1" applyProtection="1">
      <alignment horizontal="center" vertical="top" wrapText="1"/>
      <protection locked="0"/>
    </xf>
    <xf numFmtId="164" fontId="2" fillId="2" borderId="19" xfId="1" applyNumberFormat="1" applyFont="1" applyFill="1" applyBorder="1" applyAlignment="1" applyProtection="1">
      <alignment horizontal="center" vertical="top" wrapText="1"/>
      <protection locked="0"/>
    </xf>
    <xf numFmtId="0" fontId="2" fillId="0" borderId="9" xfId="2" applyFont="1" applyBorder="1" applyProtection="1">
      <protection hidden="1"/>
    </xf>
    <xf numFmtId="2" fontId="4" fillId="0" borderId="20" xfId="2" applyNumberFormat="1" applyFont="1" applyFill="1" applyBorder="1" applyAlignment="1" applyProtection="1">
      <alignment horizontal="center" vertical="top" wrapText="1"/>
      <protection hidden="1"/>
    </xf>
    <xf numFmtId="164" fontId="2" fillId="3" borderId="21" xfId="1" applyNumberFormat="1" applyFont="1" applyFill="1" applyBorder="1" applyAlignment="1" applyProtection="1">
      <alignment horizontal="center" vertical="top" wrapText="1"/>
      <protection hidden="1"/>
    </xf>
    <xf numFmtId="164" fontId="2" fillId="2" borderId="22" xfId="1" applyNumberFormat="1" applyFont="1" applyFill="1" applyBorder="1" applyAlignment="1" applyProtection="1">
      <alignment horizontal="center" vertical="top" wrapText="1"/>
      <protection locked="0"/>
    </xf>
    <xf numFmtId="164" fontId="2" fillId="2" borderId="23" xfId="1" applyNumberFormat="1" applyFont="1" applyFill="1" applyBorder="1" applyAlignment="1" applyProtection="1">
      <alignment horizontal="center" vertical="top" wrapText="1"/>
      <protection locked="0"/>
    </xf>
    <xf numFmtId="0" fontId="2" fillId="0" borderId="12" xfId="2" applyFont="1" applyBorder="1" applyProtection="1">
      <protection hidden="1"/>
    </xf>
    <xf numFmtId="2" fontId="4" fillId="0" borderId="24" xfId="2" applyNumberFormat="1" applyFont="1" applyFill="1" applyBorder="1" applyAlignment="1" applyProtection="1">
      <alignment horizontal="center" vertical="top" wrapText="1"/>
      <protection hidden="1"/>
    </xf>
    <xf numFmtId="164" fontId="2" fillId="3" borderId="25" xfId="1" applyNumberFormat="1" applyFont="1" applyFill="1" applyBorder="1" applyAlignment="1" applyProtection="1">
      <alignment horizontal="center" vertical="top" wrapText="1"/>
      <protection hidden="1"/>
    </xf>
    <xf numFmtId="164" fontId="2" fillId="2" borderId="26" xfId="1" applyNumberFormat="1" applyFont="1" applyFill="1" applyBorder="1" applyAlignment="1" applyProtection="1">
      <alignment horizontal="center" vertical="top" wrapText="1"/>
      <protection locked="0"/>
    </xf>
    <xf numFmtId="164" fontId="2" fillId="2" borderId="27" xfId="1" applyNumberFormat="1" applyFont="1" applyFill="1" applyBorder="1" applyAlignment="1" applyProtection="1">
      <alignment horizontal="center" vertical="top" wrapText="1"/>
      <protection locked="0"/>
    </xf>
    <xf numFmtId="0" fontId="2" fillId="0" borderId="15" xfId="2" applyFont="1" applyBorder="1" applyProtection="1">
      <protection hidden="1"/>
    </xf>
    <xf numFmtId="0" fontId="2" fillId="0" borderId="0" xfId="2" applyFont="1" applyBorder="1" applyProtection="1">
      <protection hidden="1"/>
    </xf>
    <xf numFmtId="0" fontId="2" fillId="0" borderId="0" xfId="2" applyFont="1" applyFill="1" applyBorder="1" applyProtection="1">
      <protection hidden="1"/>
    </xf>
    <xf numFmtId="0" fontId="2" fillId="0" borderId="0" xfId="2" applyFont="1" applyFill="1" applyBorder="1" applyAlignment="1" applyProtection="1">
      <alignment vertical="center"/>
      <protection hidden="1"/>
    </xf>
    <xf numFmtId="0" fontId="2" fillId="4" borderId="28" xfId="2" applyFont="1" applyFill="1" applyBorder="1" applyAlignment="1" applyProtection="1">
      <alignment horizontal="center" vertical="center"/>
      <protection hidden="1"/>
    </xf>
    <xf numFmtId="2" fontId="4" fillId="5" borderId="24" xfId="2" applyNumberFormat="1" applyFont="1" applyFill="1" applyBorder="1" applyAlignment="1" applyProtection="1">
      <alignment horizontal="center" vertical="top" wrapText="1"/>
      <protection hidden="1"/>
    </xf>
    <xf numFmtId="0" fontId="2" fillId="4" borderId="29" xfId="2" applyFont="1" applyFill="1" applyBorder="1" applyAlignment="1" applyProtection="1">
      <alignment horizontal="center"/>
      <protection hidden="1"/>
    </xf>
    <xf numFmtId="0" fontId="2" fillId="4" borderId="30" xfId="2" applyFont="1" applyFill="1" applyBorder="1" applyAlignment="1" applyProtection="1">
      <alignment horizontal="center"/>
      <protection hidden="1"/>
    </xf>
    <xf numFmtId="0" fontId="2" fillId="4" borderId="31" xfId="2" applyFont="1" applyFill="1" applyBorder="1" applyProtection="1">
      <protection hidden="1"/>
    </xf>
    <xf numFmtId="164" fontId="2" fillId="0" borderId="0" xfId="1" applyNumberFormat="1" applyFont="1" applyFill="1" applyAlignment="1" applyProtection="1">
      <alignment vertical="top"/>
      <protection hidden="1"/>
    </xf>
    <xf numFmtId="0" fontId="2" fillId="0" borderId="0" xfId="1" applyFont="1" applyFill="1" applyAlignment="1" applyProtection="1">
      <alignment vertical="top"/>
      <protection hidden="1"/>
    </xf>
    <xf numFmtId="0" fontId="2" fillId="0" borderId="0" xfId="1" applyFont="1" applyAlignment="1" applyProtection="1">
      <alignment vertical="top"/>
      <protection hidden="1"/>
    </xf>
    <xf numFmtId="2" fontId="2" fillId="0" borderId="0" xfId="1" applyNumberFormat="1" applyFont="1" applyAlignment="1" applyProtection="1">
      <alignment vertical="top"/>
      <protection hidden="1"/>
    </xf>
    <xf numFmtId="0" fontId="2" fillId="0" borderId="0" xfId="1" applyFont="1" applyBorder="1" applyAlignment="1" applyProtection="1">
      <alignment horizontal="left" vertical="top" wrapText="1"/>
      <protection hidden="1"/>
    </xf>
    <xf numFmtId="0" fontId="2" fillId="0" borderId="0" xfId="1" applyFont="1" applyFill="1" applyBorder="1" applyAlignment="1" applyProtection="1">
      <alignment horizontal="left" vertical="top" wrapText="1"/>
      <protection hidden="1"/>
    </xf>
    <xf numFmtId="164" fontId="2" fillId="0" borderId="0" xfId="1" applyNumberFormat="1" applyFont="1" applyFill="1" applyBorder="1" applyAlignment="1" applyProtection="1">
      <alignment horizontal="left" vertical="top" wrapText="1"/>
      <protection hidden="1"/>
    </xf>
    <xf numFmtId="164" fontId="2" fillId="0" borderId="0" xfId="1" applyNumberFormat="1" applyFont="1" applyFill="1" applyAlignment="1" applyProtection="1">
      <alignment vertical="top" wrapText="1"/>
      <protection hidden="1"/>
    </xf>
    <xf numFmtId="164" fontId="2" fillId="0" borderId="0" xfId="1" applyNumberFormat="1" applyFont="1" applyAlignment="1" applyProtection="1">
      <alignment vertical="top" wrapText="1"/>
      <protection hidden="1"/>
    </xf>
    <xf numFmtId="0" fontId="2" fillId="0" borderId="32" xfId="1" applyFont="1" applyBorder="1" applyAlignment="1" applyProtection="1">
      <alignment vertical="top" wrapText="1"/>
      <protection hidden="1"/>
    </xf>
    <xf numFmtId="0" fontId="2" fillId="0" borderId="33" xfId="1" applyFont="1" applyBorder="1" applyAlignment="1" applyProtection="1">
      <alignment vertical="top" wrapText="1"/>
      <protection hidden="1"/>
    </xf>
    <xf numFmtId="0" fontId="2" fillId="0" borderId="34" xfId="1" applyFont="1" applyBorder="1" applyAlignment="1" applyProtection="1">
      <alignment vertical="top" wrapText="1"/>
      <protection hidden="1"/>
    </xf>
    <xf numFmtId="0" fontId="2" fillId="0" borderId="35" xfId="1" applyFont="1" applyBorder="1" applyAlignment="1" applyProtection="1">
      <alignment vertical="top" wrapText="1"/>
      <protection hidden="1"/>
    </xf>
    <xf numFmtId="166" fontId="2" fillId="0" borderId="0" xfId="1" applyNumberFormat="1" applyFont="1" applyFill="1" applyBorder="1" applyAlignment="1" applyProtection="1">
      <alignment horizontal="center" vertical="top" wrapText="1"/>
      <protection hidden="1"/>
    </xf>
    <xf numFmtId="2" fontId="2" fillId="0" borderId="0" xfId="1" applyNumberFormat="1" applyFont="1" applyFill="1" applyBorder="1" applyAlignment="1" applyProtection="1">
      <alignment horizontal="center" vertical="top" wrapText="1"/>
      <protection hidden="1"/>
    </xf>
    <xf numFmtId="164" fontId="2" fillId="3" borderId="36" xfId="1" applyNumberFormat="1" applyFont="1" applyFill="1" applyBorder="1" applyAlignment="1" applyProtection="1">
      <alignment horizontal="center" vertical="top" wrapText="1"/>
      <protection hidden="1"/>
    </xf>
    <xf numFmtId="164" fontId="2" fillId="6" borderId="37" xfId="1" applyNumberFormat="1" applyFont="1" applyFill="1" applyBorder="1" applyAlignment="1" applyProtection="1">
      <alignment horizontal="center" vertical="top" wrapText="1"/>
      <protection locked="0"/>
    </xf>
    <xf numFmtId="164" fontId="2" fillId="6" borderId="38" xfId="1" applyNumberFormat="1" applyFont="1" applyFill="1" applyBorder="1" applyAlignment="1" applyProtection="1">
      <alignment horizontal="center" vertical="top" wrapText="1"/>
      <protection locked="0"/>
    </xf>
    <xf numFmtId="0" fontId="2" fillId="0" borderId="38" xfId="2" applyFont="1" applyBorder="1" applyAlignment="1" applyProtection="1">
      <alignment horizontal="left" vertical="top"/>
      <protection hidden="1"/>
    </xf>
    <xf numFmtId="0" fontId="2" fillId="0" borderId="38" xfId="2" applyFont="1" applyBorder="1" applyAlignment="1" applyProtection="1">
      <alignment horizontal="left" vertical="top" wrapText="1"/>
      <protection hidden="1"/>
    </xf>
    <xf numFmtId="166" fontId="2" fillId="0" borderId="0" xfId="1" applyNumberFormat="1" applyFont="1" applyFill="1" applyBorder="1" applyAlignment="1" applyProtection="1">
      <alignment vertical="top" wrapText="1"/>
      <protection hidden="1"/>
    </xf>
    <xf numFmtId="164" fontId="2" fillId="3" borderId="40" xfId="1" applyNumberFormat="1" applyFont="1" applyFill="1" applyBorder="1" applyAlignment="1" applyProtection="1">
      <alignment horizontal="center" vertical="top" wrapText="1"/>
      <protection hidden="1"/>
    </xf>
    <xf numFmtId="164" fontId="2" fillId="3" borderId="26" xfId="1" applyNumberFormat="1" applyFont="1" applyFill="1" applyBorder="1" applyAlignment="1" applyProtection="1">
      <alignment horizontal="center" vertical="top" wrapText="1"/>
      <protection hidden="1"/>
    </xf>
    <xf numFmtId="164" fontId="2" fillId="3" borderId="27" xfId="1" applyNumberFormat="1" applyFont="1" applyFill="1" applyBorder="1" applyAlignment="1" applyProtection="1">
      <alignment horizontal="center" vertical="top" wrapText="1"/>
      <protection hidden="1"/>
    </xf>
    <xf numFmtId="0" fontId="2" fillId="0" borderId="27" xfId="2" applyFont="1" applyBorder="1" applyAlignment="1" applyProtection="1">
      <alignment horizontal="left" vertical="top" wrapText="1"/>
      <protection hidden="1"/>
    </xf>
    <xf numFmtId="166" fontId="4" fillId="7" borderId="42" xfId="2" applyNumberFormat="1" applyFont="1" applyFill="1" applyBorder="1" applyAlignment="1" applyProtection="1">
      <alignment horizontal="center" vertical="top" wrapText="1"/>
      <protection hidden="1"/>
    </xf>
    <xf numFmtId="0" fontId="4" fillId="7" borderId="42" xfId="2" applyFont="1" applyFill="1" applyBorder="1" applyAlignment="1" applyProtection="1">
      <alignment horizontal="center" vertical="top" wrapText="1"/>
      <protection hidden="1"/>
    </xf>
    <xf numFmtId="0" fontId="4" fillId="7" borderId="44" xfId="1" applyFont="1" applyFill="1" applyBorder="1" applyAlignment="1" applyProtection="1">
      <alignment horizontal="center" vertical="top" wrapText="1"/>
      <protection hidden="1"/>
    </xf>
    <xf numFmtId="0" fontId="4" fillId="7" borderId="42" xfId="1" applyFont="1" applyFill="1" applyBorder="1" applyAlignment="1" applyProtection="1">
      <alignment horizontal="center" vertical="top" wrapText="1"/>
      <protection hidden="1"/>
    </xf>
    <xf numFmtId="0" fontId="4" fillId="7" borderId="42" xfId="1" applyFont="1" applyFill="1" applyBorder="1" applyAlignment="1" applyProtection="1">
      <alignment horizontal="left" vertical="top" wrapText="1"/>
      <protection hidden="1"/>
    </xf>
    <xf numFmtId="0" fontId="4" fillId="7" borderId="45" xfId="1" applyFont="1" applyFill="1" applyBorder="1" applyAlignment="1" applyProtection="1">
      <alignment horizontal="left" vertical="top" wrapText="1"/>
      <protection hidden="1"/>
    </xf>
    <xf numFmtId="0" fontId="4" fillId="7" borderId="27" xfId="1" applyFont="1" applyFill="1" applyBorder="1" applyAlignment="1" applyProtection="1">
      <alignment horizontal="left" vertical="top" wrapText="1"/>
      <protection hidden="1"/>
    </xf>
    <xf numFmtId="0" fontId="4" fillId="7" borderId="49" xfId="1" applyFont="1" applyFill="1" applyBorder="1" applyAlignment="1" applyProtection="1">
      <alignment horizontal="left" vertical="top"/>
      <protection hidden="1"/>
    </xf>
    <xf numFmtId="0" fontId="2" fillId="0" borderId="0" xfId="2" applyFont="1" applyBorder="1" applyAlignment="1" applyProtection="1">
      <protection hidden="1"/>
    </xf>
    <xf numFmtId="0" fontId="2" fillId="9" borderId="50" xfId="1" applyFont="1" applyFill="1" applyBorder="1" applyAlignment="1" applyProtection="1">
      <alignment vertical="top" wrapText="1"/>
      <protection hidden="1"/>
    </xf>
    <xf numFmtId="0" fontId="2" fillId="9" borderId="51" xfId="1" applyFont="1" applyFill="1" applyBorder="1" applyAlignment="1" applyProtection="1">
      <alignment vertical="top"/>
      <protection hidden="1"/>
    </xf>
    <xf numFmtId="0" fontId="2" fillId="9" borderId="53" xfId="1" applyFont="1" applyFill="1" applyBorder="1" applyAlignment="1" applyProtection="1">
      <alignment vertical="top" wrapText="1"/>
      <protection hidden="1"/>
    </xf>
    <xf numFmtId="0" fontId="2" fillId="9" borderId="54" xfId="1" applyFont="1" applyFill="1" applyBorder="1" applyAlignment="1" applyProtection="1">
      <alignment vertical="top"/>
      <protection hidden="1"/>
    </xf>
    <xf numFmtId="0" fontId="2" fillId="9" borderId="54" xfId="1" applyFont="1" applyFill="1" applyBorder="1" applyAlignment="1" applyProtection="1">
      <alignment vertical="top" wrapText="1"/>
      <protection hidden="1"/>
    </xf>
    <xf numFmtId="0" fontId="2" fillId="0" borderId="0" xfId="1" applyFont="1" applyFill="1" applyBorder="1" applyAlignment="1" applyProtection="1">
      <alignment vertical="top" wrapText="1"/>
      <protection hidden="1"/>
    </xf>
    <xf numFmtId="164" fontId="2" fillId="3" borderId="37" xfId="1" applyNumberFormat="1" applyFont="1" applyFill="1" applyBorder="1" applyAlignment="1" applyProtection="1">
      <alignment horizontal="center" vertical="top" wrapText="1"/>
      <protection hidden="1"/>
    </xf>
    <xf numFmtId="170" fontId="2" fillId="10" borderId="38" xfId="1" applyNumberFormat="1" applyFont="1" applyFill="1" applyBorder="1" applyAlignment="1" applyProtection="1">
      <alignment horizontal="right" vertical="top" wrapText="1"/>
      <protection hidden="1"/>
    </xf>
    <xf numFmtId="0" fontId="2" fillId="0" borderId="57" xfId="1" applyFont="1" applyBorder="1" applyAlignment="1" applyProtection="1">
      <alignment horizontal="left" vertical="top" wrapText="1"/>
      <protection hidden="1"/>
    </xf>
    <xf numFmtId="0" fontId="2" fillId="0" borderId="8" xfId="1" applyFont="1" applyBorder="1" applyAlignment="1" applyProtection="1">
      <alignment horizontal="left" vertical="top" wrapText="1"/>
      <protection hidden="1"/>
    </xf>
    <xf numFmtId="164" fontId="2" fillId="3" borderId="22" xfId="1" applyNumberFormat="1" applyFont="1" applyFill="1" applyBorder="1" applyAlignment="1" applyProtection="1">
      <alignment horizontal="center" vertical="top" wrapText="1"/>
      <protection hidden="1"/>
    </xf>
    <xf numFmtId="170" fontId="2" fillId="2" borderId="23" xfId="1" applyNumberFormat="1" applyFont="1" applyFill="1" applyBorder="1" applyAlignment="1" applyProtection="1">
      <alignment horizontal="right" vertical="top" wrapText="1"/>
      <protection locked="0"/>
    </xf>
    <xf numFmtId="0" fontId="2" fillId="0" borderId="46" xfId="1" applyFont="1" applyBorder="1" applyAlignment="1" applyProtection="1">
      <alignment horizontal="left" vertical="top" wrapText="1"/>
      <protection hidden="1"/>
    </xf>
    <xf numFmtId="0" fontId="2" fillId="0" borderId="58" xfId="1" applyFont="1" applyBorder="1" applyAlignment="1" applyProtection="1">
      <alignment horizontal="left" vertical="top" wrapText="1"/>
      <protection hidden="1"/>
    </xf>
    <xf numFmtId="164" fontId="2" fillId="3" borderId="60" xfId="1" applyNumberFormat="1" applyFont="1" applyFill="1" applyBorder="1" applyAlignment="1" applyProtection="1">
      <alignment horizontal="center" vertical="top" wrapText="1"/>
      <protection hidden="1"/>
    </xf>
    <xf numFmtId="170" fontId="2" fillId="10" borderId="61" xfId="1" applyNumberFormat="1" applyFont="1" applyFill="1" applyBorder="1" applyAlignment="1" applyProtection="1">
      <alignment horizontal="right" vertical="top" wrapText="1"/>
      <protection hidden="1"/>
    </xf>
    <xf numFmtId="0" fontId="2" fillId="0" borderId="62" xfId="1" applyFont="1" applyBorder="1" applyAlignment="1" applyProtection="1">
      <alignment horizontal="left" vertical="top" wrapText="1"/>
      <protection hidden="1"/>
    </xf>
    <xf numFmtId="0" fontId="2" fillId="0" borderId="11" xfId="1" applyFont="1" applyBorder="1" applyAlignment="1" applyProtection="1">
      <alignment horizontal="left" vertical="top" wrapText="1"/>
      <protection hidden="1"/>
    </xf>
    <xf numFmtId="166" fontId="4" fillId="0" borderId="0" xfId="1" applyNumberFormat="1" applyFont="1" applyFill="1" applyBorder="1" applyAlignment="1" applyProtection="1">
      <alignment horizontal="center" vertical="top" wrapText="1"/>
      <protection hidden="1"/>
    </xf>
    <xf numFmtId="164" fontId="4" fillId="0" borderId="0" xfId="1" applyNumberFormat="1" applyFont="1" applyFill="1" applyBorder="1" applyAlignment="1" applyProtection="1">
      <alignment horizontal="center" vertical="top" wrapText="1"/>
      <protection hidden="1"/>
    </xf>
    <xf numFmtId="0" fontId="4" fillId="7" borderId="63" xfId="1" applyFont="1" applyFill="1" applyBorder="1" applyAlignment="1" applyProtection="1">
      <alignment horizontal="center" vertical="top" wrapText="1"/>
      <protection hidden="1"/>
    </xf>
    <xf numFmtId="0" fontId="4" fillId="7" borderId="61" xfId="1" applyFont="1" applyFill="1" applyBorder="1" applyAlignment="1" applyProtection="1">
      <alignment horizontal="center" vertical="top" wrapText="1"/>
      <protection hidden="1"/>
    </xf>
    <xf numFmtId="0" fontId="4" fillId="7" borderId="61" xfId="1" applyFont="1" applyFill="1" applyBorder="1" applyAlignment="1" applyProtection="1">
      <alignment horizontal="left" vertical="top" wrapText="1"/>
      <protection hidden="1"/>
    </xf>
    <xf numFmtId="0" fontId="4" fillId="7" borderId="64" xfId="1" applyFont="1" applyFill="1" applyBorder="1" applyAlignment="1" applyProtection="1">
      <alignment horizontal="left" vertical="top" wrapText="1"/>
      <protection hidden="1"/>
    </xf>
    <xf numFmtId="0" fontId="2" fillId="0" borderId="23" xfId="1" applyFont="1" applyBorder="1" applyAlignment="1" applyProtection="1">
      <alignment horizontal="left" vertical="top"/>
      <protection hidden="1"/>
    </xf>
    <xf numFmtId="2" fontId="4" fillId="0" borderId="0" xfId="1" applyNumberFormat="1" applyFont="1" applyFill="1" applyBorder="1" applyAlignment="1" applyProtection="1">
      <alignment horizontal="center" vertical="top" wrapText="1"/>
      <protection hidden="1"/>
    </xf>
    <xf numFmtId="164" fontId="4" fillId="3" borderId="37" xfId="1" applyNumberFormat="1" applyFont="1" applyFill="1" applyBorder="1" applyAlignment="1" applyProtection="1">
      <alignment horizontal="center" vertical="top" wrapText="1"/>
      <protection hidden="1"/>
    </xf>
    <xf numFmtId="170" fontId="2" fillId="2" borderId="38" xfId="1" applyNumberFormat="1" applyFont="1" applyFill="1" applyBorder="1" applyAlignment="1" applyProtection="1">
      <alignment horizontal="right" vertical="top" wrapText="1"/>
      <protection locked="0"/>
    </xf>
    <xf numFmtId="0" fontId="2" fillId="0" borderId="57" xfId="1" applyFont="1" applyFill="1" applyBorder="1" applyAlignment="1" applyProtection="1">
      <alignment horizontal="left" vertical="top"/>
      <protection hidden="1"/>
    </xf>
    <xf numFmtId="0" fontId="2" fillId="0" borderId="65" xfId="1" applyFont="1" applyFill="1" applyBorder="1" applyAlignment="1" applyProtection="1">
      <alignment vertical="top"/>
      <protection hidden="1"/>
    </xf>
    <xf numFmtId="164" fontId="4" fillId="3" borderId="60" xfId="1" applyNumberFormat="1" applyFont="1" applyFill="1" applyBorder="1" applyAlignment="1" applyProtection="1">
      <alignment horizontal="center" vertical="top" wrapText="1"/>
      <protection hidden="1"/>
    </xf>
    <xf numFmtId="170" fontId="2" fillId="2" borderId="61" xfId="1" applyNumberFormat="1" applyFont="1" applyFill="1" applyBorder="1" applyAlignment="1" applyProtection="1">
      <alignment horizontal="right" vertical="top" wrapText="1"/>
      <protection locked="0"/>
    </xf>
    <xf numFmtId="0" fontId="2" fillId="0" borderId="62" xfId="1" applyFont="1" applyFill="1" applyBorder="1" applyAlignment="1" applyProtection="1">
      <alignment horizontal="left" vertical="top"/>
      <protection hidden="1"/>
    </xf>
    <xf numFmtId="0" fontId="2" fillId="0" borderId="64" xfId="1" applyFont="1" applyFill="1" applyBorder="1" applyAlignment="1" applyProtection="1">
      <alignment vertical="top"/>
      <protection hidden="1"/>
    </xf>
    <xf numFmtId="164" fontId="4" fillId="3" borderId="22" xfId="1" applyNumberFormat="1" applyFont="1" applyFill="1" applyBorder="1" applyAlignment="1" applyProtection="1">
      <alignment horizontal="center" vertical="top" wrapText="1"/>
      <protection hidden="1"/>
    </xf>
    <xf numFmtId="0" fontId="2" fillId="0" borderId="46" xfId="1" applyFont="1" applyFill="1" applyBorder="1" applyAlignment="1" applyProtection="1">
      <alignment horizontal="left" vertical="top"/>
      <protection hidden="1"/>
    </xf>
    <xf numFmtId="0" fontId="2" fillId="0" borderId="66" xfId="1" applyFont="1" applyFill="1" applyBorder="1" applyAlignment="1" applyProtection="1">
      <alignment vertical="top"/>
      <protection hidden="1"/>
    </xf>
    <xf numFmtId="0" fontId="2" fillId="0" borderId="0" xfId="1" applyFont="1" applyFill="1" applyBorder="1" applyAlignment="1" applyProtection="1">
      <alignment vertical="top"/>
      <protection hidden="1"/>
    </xf>
    <xf numFmtId="164" fontId="4" fillId="5" borderId="18" xfId="1" applyNumberFormat="1" applyFont="1" applyFill="1" applyBorder="1" applyAlignment="1" applyProtection="1">
      <alignment horizontal="center" vertical="top" wrapText="1"/>
      <protection hidden="1"/>
    </xf>
    <xf numFmtId="164" fontId="4" fillId="3" borderId="38" xfId="1" applyNumberFormat="1" applyFont="1" applyFill="1" applyBorder="1" applyAlignment="1" applyProtection="1">
      <alignment horizontal="center" vertical="top" wrapText="1"/>
      <protection hidden="1"/>
    </xf>
    <xf numFmtId="0" fontId="2" fillId="4" borderId="57" xfId="1" applyNumberFormat="1" applyFont="1" applyFill="1" applyBorder="1" applyAlignment="1" applyProtection="1">
      <alignment horizontal="left" vertical="top"/>
      <protection hidden="1"/>
    </xf>
    <xf numFmtId="0" fontId="2" fillId="4" borderId="39" xfId="1" applyNumberFormat="1" applyFont="1" applyFill="1" applyBorder="1" applyAlignment="1" applyProtection="1">
      <alignment horizontal="center" vertical="top"/>
      <protection hidden="1"/>
    </xf>
    <xf numFmtId="0" fontId="2" fillId="4" borderId="44" xfId="1" applyFont="1" applyFill="1" applyBorder="1" applyAlignment="1" applyProtection="1">
      <alignment horizontal="center" vertical="top"/>
      <protection hidden="1"/>
    </xf>
    <xf numFmtId="0" fontId="2" fillId="4" borderId="61" xfId="1" applyFont="1" applyFill="1" applyBorder="1" applyAlignment="1" applyProtection="1">
      <alignment horizontal="center" vertical="top"/>
      <protection hidden="1"/>
    </xf>
    <xf numFmtId="2" fontId="2" fillId="4" borderId="61" xfId="1" applyNumberFormat="1" applyFont="1" applyFill="1" applyBorder="1" applyAlignment="1" applyProtection="1">
      <alignment horizontal="center" vertical="top"/>
      <protection hidden="1"/>
    </xf>
    <xf numFmtId="0" fontId="2" fillId="4" borderId="62" xfId="1" applyNumberFormat="1" applyFont="1" applyFill="1" applyBorder="1" applyAlignment="1" applyProtection="1">
      <alignment horizontal="left" vertical="top"/>
      <protection hidden="1"/>
    </xf>
    <xf numFmtId="0" fontId="2" fillId="4" borderId="45" xfId="1" applyNumberFormat="1" applyFont="1" applyFill="1" applyBorder="1" applyAlignment="1" applyProtection="1">
      <alignment horizontal="center" vertical="top"/>
      <protection hidden="1"/>
    </xf>
    <xf numFmtId="166" fontId="2" fillId="0" borderId="0" xfId="1" applyNumberFormat="1" applyFont="1" applyFill="1" applyBorder="1" applyAlignment="1" applyProtection="1">
      <alignment horizontal="left" vertical="top"/>
      <protection hidden="1"/>
    </xf>
    <xf numFmtId="0" fontId="2" fillId="4" borderId="24" xfId="1" applyFont="1" applyFill="1" applyBorder="1" applyAlignment="1" applyProtection="1">
      <alignment horizontal="left" vertical="top"/>
      <protection hidden="1"/>
    </xf>
    <xf numFmtId="0" fontId="2" fillId="4" borderId="68" xfId="1" applyFont="1" applyFill="1" applyBorder="1" applyAlignment="1" applyProtection="1">
      <alignment horizontal="left" vertical="top"/>
      <protection hidden="1"/>
    </xf>
    <xf numFmtId="0" fontId="2" fillId="4" borderId="69" xfId="1" applyFont="1" applyFill="1" applyBorder="1" applyAlignment="1" applyProtection="1">
      <alignment horizontal="left" vertical="top"/>
      <protection hidden="1"/>
    </xf>
    <xf numFmtId="164" fontId="4" fillId="3" borderId="7" xfId="1" applyNumberFormat="1" applyFont="1" applyFill="1" applyBorder="1" applyAlignment="1" applyProtection="1">
      <alignment horizontal="center" vertical="top" wrapText="1"/>
      <protection hidden="1"/>
    </xf>
    <xf numFmtId="171" fontId="2" fillId="6" borderId="8" xfId="1" applyNumberFormat="1" applyFont="1" applyFill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left" vertical="top"/>
      <protection hidden="1"/>
    </xf>
    <xf numFmtId="164" fontId="4" fillId="3" borderId="10" xfId="1" applyNumberFormat="1" applyFont="1" applyFill="1" applyBorder="1" applyAlignment="1" applyProtection="1">
      <alignment horizontal="center" vertical="top" wrapText="1"/>
      <protection hidden="1"/>
    </xf>
    <xf numFmtId="171" fontId="2" fillId="6" borderId="11" xfId="1" applyNumberFormat="1" applyFont="1" applyFill="1" applyBorder="1" applyAlignment="1" applyProtection="1">
      <alignment horizontal="center" vertical="top" wrapText="1"/>
      <protection locked="0"/>
    </xf>
    <xf numFmtId="170" fontId="2" fillId="2" borderId="11" xfId="1" applyNumberFormat="1" applyFont="1" applyFill="1" applyBorder="1" applyAlignment="1" applyProtection="1">
      <alignment horizontal="right" vertical="top" wrapText="1"/>
      <protection locked="0"/>
    </xf>
    <xf numFmtId="0" fontId="2" fillId="0" borderId="12" xfId="1" applyFont="1" applyBorder="1" applyAlignment="1" applyProtection="1">
      <alignment horizontal="left" vertical="top"/>
      <protection hidden="1"/>
    </xf>
    <xf numFmtId="164" fontId="4" fillId="3" borderId="70" xfId="1" applyNumberFormat="1" applyFont="1" applyFill="1" applyBorder="1" applyAlignment="1" applyProtection="1">
      <alignment horizontal="center" vertical="top" wrapText="1"/>
      <protection hidden="1"/>
    </xf>
    <xf numFmtId="171" fontId="2" fillId="6" borderId="58" xfId="1" applyNumberFormat="1" applyFont="1" applyFill="1" applyBorder="1" applyAlignment="1" applyProtection="1">
      <alignment horizontal="center" vertical="top" wrapText="1"/>
      <protection locked="0"/>
    </xf>
    <xf numFmtId="170" fontId="2" fillId="2" borderId="58" xfId="1" applyNumberFormat="1" applyFont="1" applyFill="1" applyBorder="1" applyAlignment="1" applyProtection="1">
      <alignment horizontal="right" vertical="top" wrapText="1"/>
      <protection locked="0"/>
    </xf>
    <xf numFmtId="0" fontId="2" fillId="0" borderId="59" xfId="1" applyFont="1" applyBorder="1" applyAlignment="1" applyProtection="1">
      <alignment horizontal="left" vertical="top"/>
      <protection hidden="1"/>
    </xf>
    <xf numFmtId="164" fontId="4" fillId="3" borderId="8" xfId="1" applyNumberFormat="1" applyFont="1" applyFill="1" applyBorder="1" applyAlignment="1" applyProtection="1">
      <alignment horizontal="center" vertical="top" wrapText="1"/>
      <protection hidden="1"/>
    </xf>
    <xf numFmtId="0" fontId="2" fillId="4" borderId="9" xfId="1" applyFont="1" applyFill="1" applyBorder="1" applyAlignment="1" applyProtection="1">
      <alignment horizontal="left" vertical="top"/>
      <protection hidden="1"/>
    </xf>
    <xf numFmtId="2" fontId="2" fillId="4" borderId="13" xfId="1" applyNumberFormat="1" applyFont="1" applyFill="1" applyBorder="1" applyAlignment="1" applyProtection="1">
      <alignment horizontal="center" vertical="top"/>
      <protection hidden="1"/>
    </xf>
    <xf numFmtId="2" fontId="2" fillId="4" borderId="14" xfId="1" applyNumberFormat="1" applyFont="1" applyFill="1" applyBorder="1" applyAlignment="1" applyProtection="1">
      <alignment horizontal="center" vertical="top" wrapText="1"/>
      <protection hidden="1"/>
    </xf>
    <xf numFmtId="14" fontId="2" fillId="4" borderId="14" xfId="1" applyNumberFormat="1" applyFont="1" applyFill="1" applyBorder="1" applyAlignment="1" applyProtection="1">
      <alignment horizontal="center" vertical="top" wrapText="1"/>
      <protection hidden="1"/>
    </xf>
    <xf numFmtId="0" fontId="2" fillId="4" borderId="15" xfId="1" applyFont="1" applyFill="1" applyBorder="1" applyAlignment="1" applyProtection="1">
      <alignment horizontal="left" vertical="top"/>
      <protection hidden="1"/>
    </xf>
    <xf numFmtId="164" fontId="2" fillId="6" borderId="8" xfId="1" applyNumberFormat="1" applyFont="1" applyFill="1" applyBorder="1" applyAlignment="1" applyProtection="1">
      <alignment horizontal="center" vertical="top" wrapText="1"/>
      <protection locked="0"/>
    </xf>
    <xf numFmtId="164" fontId="2" fillId="6" borderId="11" xfId="1" applyNumberFormat="1" applyFont="1" applyFill="1" applyBorder="1" applyAlignment="1" applyProtection="1">
      <alignment horizontal="center" vertical="top" wrapText="1"/>
      <protection locked="0"/>
    </xf>
    <xf numFmtId="164" fontId="2" fillId="11" borderId="11" xfId="1" applyNumberFormat="1" applyFont="1" applyFill="1" applyBorder="1" applyAlignment="1" applyProtection="1">
      <alignment horizontal="center" vertical="top" wrapText="1"/>
      <protection hidden="1"/>
    </xf>
    <xf numFmtId="164" fontId="2" fillId="6" borderId="58" xfId="1" applyNumberFormat="1" applyFont="1" applyFill="1" applyBorder="1" applyAlignment="1" applyProtection="1">
      <alignment horizontal="center" vertical="top" wrapText="1"/>
      <protection locked="0"/>
    </xf>
    <xf numFmtId="164" fontId="2" fillId="11" borderId="58" xfId="1" applyNumberFormat="1" applyFont="1" applyFill="1" applyBorder="1" applyAlignment="1" applyProtection="1">
      <alignment horizontal="center" vertical="top" wrapText="1"/>
      <protection hidden="1"/>
    </xf>
    <xf numFmtId="164" fontId="4" fillId="5" borderId="71" xfId="1" applyNumberFormat="1" applyFont="1" applyFill="1" applyBorder="1" applyAlignment="1" applyProtection="1">
      <alignment horizontal="center" vertical="top" wrapText="1"/>
      <protection hidden="1"/>
    </xf>
    <xf numFmtId="0" fontId="2" fillId="4" borderId="8" xfId="1" applyFont="1" applyFill="1" applyBorder="1" applyAlignment="1" applyProtection="1">
      <alignment horizontal="left" vertical="top" wrapText="1"/>
      <protection hidden="1"/>
    </xf>
    <xf numFmtId="0" fontId="2" fillId="4" borderId="9" xfId="1" applyFont="1" applyFill="1" applyBorder="1" applyAlignment="1" applyProtection="1">
      <alignment vertical="top"/>
      <protection hidden="1"/>
    </xf>
    <xf numFmtId="166" fontId="2" fillId="0" borderId="0" xfId="1" applyNumberFormat="1" applyFont="1" applyFill="1" applyBorder="1" applyAlignment="1" applyProtection="1">
      <alignment horizontal="left" vertical="top" wrapText="1"/>
      <protection hidden="1"/>
    </xf>
    <xf numFmtId="0" fontId="2" fillId="4" borderId="29" xfId="1" applyFont="1" applyFill="1" applyBorder="1" applyAlignment="1" applyProtection="1">
      <alignment horizontal="left" vertical="top" wrapText="1"/>
      <protection hidden="1"/>
    </xf>
    <xf numFmtId="0" fontId="2" fillId="4" borderId="14" xfId="1" applyFont="1" applyFill="1" applyBorder="1" applyAlignment="1" applyProtection="1">
      <alignment horizontal="center" vertical="top" wrapText="1"/>
      <protection hidden="1"/>
    </xf>
    <xf numFmtId="0" fontId="2" fillId="4" borderId="14" xfId="1" applyFont="1" applyFill="1" applyBorder="1" applyAlignment="1" applyProtection="1">
      <alignment horizontal="left" vertical="top" wrapText="1"/>
      <protection hidden="1"/>
    </xf>
    <xf numFmtId="0" fontId="4" fillId="7" borderId="15" xfId="1" applyFont="1" applyFill="1" applyBorder="1" applyAlignment="1" applyProtection="1">
      <alignment horizontal="left" vertical="top" wrapText="1"/>
      <protection hidden="1"/>
    </xf>
    <xf numFmtId="0" fontId="2" fillId="0" borderId="0" xfId="1" applyFont="1" applyAlignment="1" applyProtection="1">
      <alignment horizontal="left" vertical="top" wrapText="1"/>
      <protection hidden="1"/>
    </xf>
    <xf numFmtId="2" fontId="2" fillId="0" borderId="0" xfId="1" applyNumberFormat="1" applyFont="1" applyBorder="1" applyAlignment="1" applyProtection="1">
      <alignment vertical="top"/>
      <protection hidden="1"/>
    </xf>
    <xf numFmtId="0" fontId="2" fillId="0" borderId="0" xfId="1" applyFont="1" applyBorder="1" applyAlignment="1" applyProtection="1">
      <alignment vertical="top"/>
      <protection hidden="1"/>
    </xf>
    <xf numFmtId="0" fontId="2" fillId="0" borderId="0" xfId="1" applyFont="1" applyBorder="1" applyAlignment="1" applyProtection="1">
      <alignment horizontal="right" vertical="top"/>
      <protection hidden="1"/>
    </xf>
    <xf numFmtId="0" fontId="2" fillId="0" borderId="0" xfId="1" applyFont="1" applyAlignment="1" applyProtection="1">
      <alignment horizontal="right" vertical="top"/>
      <protection hidden="1"/>
    </xf>
    <xf numFmtId="0" fontId="2" fillId="0" borderId="0" xfId="3" applyFont="1" applyAlignment="1" applyProtection="1">
      <alignment vertical="top"/>
      <protection hidden="1"/>
    </xf>
    <xf numFmtId="0" fontId="2" fillId="0" borderId="0" xfId="3" applyFont="1" applyFill="1" applyAlignment="1" applyProtection="1">
      <alignment vertical="top"/>
      <protection hidden="1"/>
    </xf>
    <xf numFmtId="166" fontId="2" fillId="0" borderId="0" xfId="3" applyNumberFormat="1" applyFont="1" applyFill="1" applyAlignment="1" applyProtection="1">
      <alignment horizontal="center" vertical="top"/>
      <protection hidden="1"/>
    </xf>
    <xf numFmtId="166" fontId="2" fillId="0" borderId="0" xfId="4" applyNumberFormat="1" applyFont="1" applyFill="1" applyBorder="1" applyAlignment="1" applyProtection="1">
      <alignment horizontal="center" vertical="top"/>
      <protection hidden="1"/>
    </xf>
    <xf numFmtId="164" fontId="2" fillId="0" borderId="0" xfId="4" applyNumberFormat="1" applyFont="1" applyFill="1" applyBorder="1" applyAlignment="1" applyProtection="1">
      <alignment vertical="top"/>
      <protection hidden="1"/>
    </xf>
    <xf numFmtId="164" fontId="2" fillId="0" borderId="0" xfId="3" applyNumberFormat="1" applyFont="1" applyFill="1" applyAlignment="1" applyProtection="1">
      <alignment vertical="top"/>
      <protection hidden="1"/>
    </xf>
    <xf numFmtId="2" fontId="2" fillId="0" borderId="0" xfId="3" applyNumberFormat="1" applyFont="1" applyAlignment="1" applyProtection="1">
      <alignment vertical="top"/>
      <protection hidden="1"/>
    </xf>
    <xf numFmtId="0" fontId="2" fillId="0" borderId="0" xfId="3" applyNumberFormat="1" applyFont="1" applyAlignment="1" applyProtection="1">
      <alignment vertical="top"/>
      <protection hidden="1"/>
    </xf>
    <xf numFmtId="0" fontId="2" fillId="0" borderId="0" xfId="3" applyFont="1" applyAlignment="1" applyProtection="1">
      <alignment horizontal="right" vertical="top"/>
      <protection hidden="1"/>
    </xf>
    <xf numFmtId="0" fontId="2" fillId="0" borderId="0" xfId="3" applyNumberFormat="1" applyFont="1" applyFill="1" applyAlignment="1" applyProtection="1">
      <alignment vertical="top"/>
      <protection hidden="1"/>
    </xf>
    <xf numFmtId="166" fontId="2" fillId="0" borderId="0" xfId="3" applyNumberFormat="1" applyFont="1" applyAlignment="1" applyProtection="1">
      <alignment vertical="top"/>
      <protection hidden="1"/>
    </xf>
    <xf numFmtId="164" fontId="2" fillId="0" borderId="0" xfId="4" applyNumberFormat="1" applyFont="1" applyFill="1" applyBorder="1" applyAlignment="1" applyProtection="1">
      <alignment vertical="top" wrapText="1"/>
      <protection hidden="1"/>
    </xf>
    <xf numFmtId="164" fontId="2" fillId="0" borderId="0" xfId="3" applyNumberFormat="1" applyFont="1" applyFill="1" applyBorder="1" applyAlignment="1" applyProtection="1">
      <alignment horizontal="center" vertical="top" wrapText="1"/>
      <protection hidden="1"/>
    </xf>
    <xf numFmtId="166" fontId="2" fillId="0" borderId="0" xfId="1" applyNumberFormat="1" applyFont="1" applyAlignment="1" applyProtection="1">
      <alignment vertical="top"/>
      <protection hidden="1"/>
    </xf>
    <xf numFmtId="0" fontId="4" fillId="0" borderId="0" xfId="1" applyFont="1" applyAlignment="1" applyProtection="1">
      <alignment vertical="top"/>
      <protection hidden="1"/>
    </xf>
    <xf numFmtId="0" fontId="2" fillId="0" borderId="72" xfId="1" applyFont="1" applyBorder="1" applyAlignment="1" applyProtection="1">
      <alignment horizontal="left" vertical="top" wrapText="1"/>
      <protection hidden="1"/>
    </xf>
    <xf numFmtId="0" fontId="2" fillId="0" borderId="72" xfId="1" applyFont="1" applyFill="1" applyBorder="1" applyAlignment="1" applyProtection="1">
      <alignment horizontal="left" vertical="top" wrapText="1"/>
      <protection hidden="1"/>
    </xf>
    <xf numFmtId="166" fontId="2" fillId="0" borderId="72" xfId="1" applyNumberFormat="1" applyFont="1" applyFill="1" applyBorder="1" applyAlignment="1" applyProtection="1">
      <alignment vertical="top" wrapText="1"/>
      <protection hidden="1"/>
    </xf>
    <xf numFmtId="2" fontId="2" fillId="0" borderId="72" xfId="1" applyNumberFormat="1" applyFont="1" applyFill="1" applyBorder="1" applyAlignment="1" applyProtection="1">
      <alignment horizontal="center" vertical="top" wrapText="1"/>
      <protection hidden="1"/>
    </xf>
    <xf numFmtId="170" fontId="2" fillId="2" borderId="61" xfId="1" applyNumberFormat="1" applyFont="1" applyFill="1" applyBorder="1" applyAlignment="1" applyProtection="1">
      <alignment horizontal="right" vertical="top" wrapText="1"/>
      <protection hidden="1"/>
    </xf>
    <xf numFmtId="170" fontId="2" fillId="10" borderId="61" xfId="1" applyNumberFormat="1" applyFont="1" applyFill="1" applyBorder="1" applyAlignment="1" applyProtection="1">
      <alignment horizontal="right" vertical="top" wrapText="1"/>
      <protection locked="0"/>
    </xf>
    <xf numFmtId="0" fontId="2" fillId="0" borderId="62" xfId="1" applyFont="1" applyFill="1" applyBorder="1" applyAlignment="1" applyProtection="1">
      <alignment horizontal="left" vertical="top" wrapText="1"/>
      <protection hidden="1"/>
    </xf>
    <xf numFmtId="0" fontId="2" fillId="0" borderId="46" xfId="1" applyFont="1" applyFill="1" applyBorder="1" applyAlignment="1" applyProtection="1">
      <alignment horizontal="left" vertical="top" wrapText="1"/>
      <protection hidden="1"/>
    </xf>
    <xf numFmtId="164" fontId="2" fillId="0" borderId="0" xfId="1" applyNumberFormat="1" applyFont="1" applyFill="1" applyBorder="1" applyAlignment="1" applyProtection="1">
      <alignment horizontal="center" vertical="top" wrapText="1"/>
      <protection hidden="1"/>
    </xf>
    <xf numFmtId="0" fontId="2" fillId="0" borderId="0" xfId="1" applyFont="1" applyBorder="1" applyAlignment="1" applyProtection="1">
      <alignment vertical="top" wrapText="1"/>
      <protection hidden="1"/>
    </xf>
    <xf numFmtId="0" fontId="2" fillId="0" borderId="73" xfId="1" applyFont="1" applyBorder="1" applyAlignment="1" applyProtection="1">
      <alignment vertical="top" wrapText="1"/>
      <protection hidden="1"/>
    </xf>
    <xf numFmtId="164" fontId="2" fillId="0" borderId="58" xfId="1" applyNumberFormat="1" applyFont="1" applyFill="1" applyBorder="1" applyAlignment="1" applyProtection="1">
      <alignment horizontal="left" vertical="top" wrapText="1"/>
      <protection hidden="1"/>
    </xf>
    <xf numFmtId="164" fontId="2" fillId="2" borderId="58" xfId="1" applyNumberFormat="1" applyFont="1" applyFill="1" applyBorder="1" applyAlignment="1" applyProtection="1">
      <alignment horizontal="center" vertical="top" wrapText="1"/>
      <protection locked="0"/>
    </xf>
    <xf numFmtId="0" fontId="2" fillId="0" borderId="58" xfId="1" applyFont="1" applyBorder="1" applyAlignment="1" applyProtection="1">
      <alignment vertical="top" wrapText="1"/>
      <protection hidden="1"/>
    </xf>
    <xf numFmtId="164" fontId="2" fillId="3" borderId="7" xfId="1" applyNumberFormat="1" applyFont="1" applyFill="1" applyBorder="1" applyAlignment="1" applyProtection="1">
      <alignment horizontal="center" vertical="top" wrapText="1"/>
      <protection hidden="1"/>
    </xf>
    <xf numFmtId="164" fontId="2" fillId="3" borderId="10" xfId="1" applyNumberFormat="1" applyFont="1" applyFill="1" applyBorder="1" applyAlignment="1" applyProtection="1">
      <alignment horizontal="center" vertical="top" wrapText="1"/>
      <protection hidden="1"/>
    </xf>
    <xf numFmtId="164" fontId="2" fillId="3" borderId="11" xfId="1" applyNumberFormat="1" applyFont="1" applyFill="1" applyBorder="1" applyAlignment="1" applyProtection="1">
      <alignment horizontal="center" vertical="top" wrapText="1"/>
      <protection hidden="1"/>
    </xf>
    <xf numFmtId="164" fontId="2" fillId="3" borderId="44" xfId="1" applyNumberFormat="1" applyFont="1" applyFill="1" applyBorder="1" applyAlignment="1" applyProtection="1">
      <alignment horizontal="center" vertical="top" wrapText="1"/>
      <protection hidden="1"/>
    </xf>
    <xf numFmtId="164" fontId="2" fillId="6" borderId="42" xfId="1" applyNumberFormat="1" applyFont="1" applyFill="1" applyBorder="1" applyAlignment="1" applyProtection="1">
      <alignment horizontal="center" vertical="top" wrapText="1"/>
      <protection locked="0"/>
    </xf>
    <xf numFmtId="0" fontId="2" fillId="0" borderId="74" xfId="1" applyFont="1" applyBorder="1" applyAlignment="1" applyProtection="1">
      <alignment horizontal="left" vertical="top" wrapText="1"/>
      <protection hidden="1"/>
    </xf>
    <xf numFmtId="0" fontId="2" fillId="0" borderId="75" xfId="1" applyFont="1" applyBorder="1" applyAlignment="1" applyProtection="1">
      <alignment horizontal="left" vertical="top" wrapText="1"/>
      <protection hidden="1"/>
    </xf>
    <xf numFmtId="164" fontId="2" fillId="6" borderId="61" xfId="1" applyNumberFormat="1" applyFont="1" applyFill="1" applyBorder="1" applyAlignment="1" applyProtection="1">
      <alignment horizontal="center" vertical="top" wrapText="1"/>
      <protection locked="0"/>
    </xf>
    <xf numFmtId="164" fontId="2" fillId="0" borderId="0" xfId="1" applyNumberFormat="1" applyFont="1" applyBorder="1" applyAlignment="1" applyProtection="1">
      <alignment horizontal="left" vertical="top" wrapText="1"/>
      <protection hidden="1"/>
    </xf>
    <xf numFmtId="166" fontId="2" fillId="0" borderId="0" xfId="1" applyNumberFormat="1" applyFont="1" applyFill="1" applyBorder="1" applyAlignment="1" applyProtection="1">
      <alignment horizontal="center" vertical="top"/>
      <protection hidden="1"/>
    </xf>
    <xf numFmtId="164" fontId="2" fillId="3" borderId="61" xfId="1" applyNumberFormat="1" applyFont="1" applyFill="1" applyBorder="1" applyAlignment="1" applyProtection="1">
      <alignment horizontal="center" vertical="top" wrapText="1"/>
      <protection hidden="1"/>
    </xf>
    <xf numFmtId="49" fontId="2" fillId="0" borderId="11" xfId="1" applyNumberFormat="1" applyFont="1" applyBorder="1" applyAlignment="1" applyProtection="1">
      <alignment horizontal="left" vertical="top" wrapText="1"/>
      <protection hidden="1"/>
    </xf>
    <xf numFmtId="164" fontId="2" fillId="0" borderId="0" xfId="1" applyNumberFormat="1" applyFont="1" applyBorder="1" applyAlignment="1" applyProtection="1">
      <alignment horizontal="left" vertical="top"/>
      <protection hidden="1"/>
    </xf>
    <xf numFmtId="166" fontId="4" fillId="7" borderId="42" xfId="2" applyNumberFormat="1" applyFont="1" applyFill="1" applyBorder="1" applyAlignment="1">
      <alignment horizontal="center" vertical="top" wrapText="1"/>
    </xf>
    <xf numFmtId="0" fontId="4" fillId="7" borderId="42" xfId="2" applyFont="1" applyFill="1" applyBorder="1" applyAlignment="1">
      <alignment horizontal="center" vertical="top" wrapText="1"/>
    </xf>
    <xf numFmtId="0" fontId="4" fillId="7" borderId="77" xfId="1" applyFont="1" applyFill="1" applyBorder="1" applyAlignment="1" applyProtection="1">
      <alignment horizontal="center" vertical="top" wrapText="1"/>
      <protection hidden="1"/>
    </xf>
    <xf numFmtId="164" fontId="2" fillId="3" borderId="38" xfId="1" applyNumberFormat="1" applyFont="1" applyFill="1" applyBorder="1" applyAlignment="1" applyProtection="1">
      <alignment horizontal="center" vertical="top" wrapText="1"/>
      <protection hidden="1"/>
    </xf>
    <xf numFmtId="10" fontId="2" fillId="0" borderId="11" xfId="1" applyNumberFormat="1" applyFont="1" applyBorder="1" applyAlignment="1" applyProtection="1">
      <alignment horizontal="left" vertical="top" wrapText="1"/>
      <protection hidden="1"/>
    </xf>
    <xf numFmtId="0" fontId="5" fillId="0" borderId="0" xfId="1" applyFont="1" applyBorder="1" applyAlignment="1" applyProtection="1">
      <alignment horizontal="left" vertical="top" wrapText="1"/>
      <protection hidden="1"/>
    </xf>
    <xf numFmtId="0" fontId="5" fillId="0" borderId="0" xfId="1" applyFont="1" applyFill="1" applyBorder="1" applyAlignment="1" applyProtection="1">
      <alignment horizontal="left" vertical="top" wrapText="1"/>
      <protection hidden="1"/>
    </xf>
    <xf numFmtId="164" fontId="5" fillId="0" borderId="0" xfId="1" applyNumberFormat="1" applyFont="1" applyBorder="1" applyAlignment="1" applyProtection="1">
      <alignment horizontal="left" vertical="top" wrapText="1"/>
      <protection hidden="1"/>
    </xf>
    <xf numFmtId="0" fontId="5" fillId="0" borderId="0" xfId="1" applyFont="1" applyBorder="1" applyAlignment="1" applyProtection="1">
      <alignment horizontal="left" vertical="top"/>
      <protection hidden="1"/>
    </xf>
    <xf numFmtId="0" fontId="5" fillId="0" borderId="0" xfId="1" applyFont="1" applyFill="1" applyBorder="1" applyAlignment="1" applyProtection="1">
      <alignment horizontal="left" vertical="top"/>
      <protection hidden="1"/>
    </xf>
    <xf numFmtId="0" fontId="4" fillId="7" borderId="79" xfId="1" applyFont="1" applyFill="1" applyBorder="1" applyAlignment="1" applyProtection="1">
      <alignment horizontal="left" vertical="top" wrapText="1"/>
      <protection hidden="1"/>
    </xf>
    <xf numFmtId="0" fontId="2" fillId="0" borderId="0" xfId="2" applyFont="1" applyBorder="1" applyAlignment="1" applyProtection="1">
      <alignment horizontal="left" vertical="top"/>
      <protection hidden="1"/>
    </xf>
    <xf numFmtId="0" fontId="2" fillId="0" borderId="0" xfId="2" applyFont="1" applyFill="1" applyBorder="1" applyAlignment="1" applyProtection="1">
      <alignment horizontal="left" vertical="top"/>
      <protection hidden="1"/>
    </xf>
    <xf numFmtId="164" fontId="2" fillId="0" borderId="0" xfId="2" applyNumberFormat="1" applyFont="1" applyFill="1" applyBorder="1" applyAlignment="1" applyProtection="1">
      <alignment horizontal="left" vertical="top"/>
      <protection hidden="1"/>
    </xf>
    <xf numFmtId="2" fontId="2" fillId="0" borderId="0" xfId="2" applyNumberFormat="1" applyFont="1" applyBorder="1" applyAlignment="1" applyProtection="1">
      <alignment horizontal="left" vertical="top"/>
      <protection hidden="1"/>
    </xf>
    <xf numFmtId="0" fontId="2" fillId="0" borderId="0" xfId="2" applyFont="1" applyAlignment="1" applyProtection="1">
      <alignment horizontal="left" vertical="top"/>
      <protection hidden="1"/>
    </xf>
    <xf numFmtId="0" fontId="2" fillId="0" borderId="0" xfId="2" applyFont="1" applyFill="1" applyAlignment="1" applyProtection="1">
      <alignment vertical="top"/>
      <protection hidden="1"/>
    </xf>
    <xf numFmtId="0" fontId="2" fillId="0" borderId="23" xfId="2" applyFont="1" applyBorder="1" applyAlignment="1" applyProtection="1">
      <alignment horizontal="left" vertical="top"/>
      <protection hidden="1"/>
    </xf>
    <xf numFmtId="2" fontId="4" fillId="0" borderId="0" xfId="2" applyNumberFormat="1" applyFont="1" applyFill="1" applyBorder="1" applyAlignment="1" applyProtection="1">
      <alignment horizontal="center" vertical="top" wrapText="1"/>
      <protection hidden="1"/>
    </xf>
    <xf numFmtId="164" fontId="4" fillId="3" borderId="37" xfId="2" applyNumberFormat="1" applyFont="1" applyFill="1" applyBorder="1" applyAlignment="1" applyProtection="1">
      <alignment horizontal="center" vertical="top" wrapText="1"/>
      <protection hidden="1"/>
    </xf>
    <xf numFmtId="170" fontId="2" fillId="2" borderId="38" xfId="2" applyNumberFormat="1" applyFont="1" applyFill="1" applyBorder="1" applyAlignment="1" applyProtection="1">
      <alignment horizontal="right" vertical="top" wrapText="1"/>
      <protection locked="0"/>
    </xf>
    <xf numFmtId="0" fontId="2" fillId="0" borderId="57" xfId="2" applyFont="1" applyFill="1" applyBorder="1" applyAlignment="1" applyProtection="1">
      <alignment horizontal="left" vertical="top"/>
      <protection hidden="1"/>
    </xf>
    <xf numFmtId="0" fontId="2" fillId="0" borderId="65" xfId="2" applyFont="1" applyFill="1" applyBorder="1" applyAlignment="1" applyProtection="1">
      <alignment vertical="top"/>
      <protection hidden="1"/>
    </xf>
    <xf numFmtId="164" fontId="4" fillId="3" borderId="60" xfId="2" applyNumberFormat="1" applyFont="1" applyFill="1" applyBorder="1" applyAlignment="1" applyProtection="1">
      <alignment horizontal="center" vertical="top" wrapText="1"/>
      <protection hidden="1"/>
    </xf>
    <xf numFmtId="170" fontId="2" fillId="2" borderId="61" xfId="2" applyNumberFormat="1" applyFont="1" applyFill="1" applyBorder="1" applyAlignment="1" applyProtection="1">
      <alignment horizontal="right" vertical="top" wrapText="1"/>
      <protection locked="0"/>
    </xf>
    <xf numFmtId="0" fontId="2" fillId="0" borderId="62" xfId="2" applyFont="1" applyFill="1" applyBorder="1" applyAlignment="1" applyProtection="1">
      <alignment horizontal="left" vertical="top"/>
      <protection hidden="1"/>
    </xf>
    <xf numFmtId="0" fontId="2" fillId="0" borderId="64" xfId="2" applyFont="1" applyFill="1" applyBorder="1" applyAlignment="1" applyProtection="1">
      <alignment vertical="top"/>
      <protection hidden="1"/>
    </xf>
    <xf numFmtId="164" fontId="4" fillId="3" borderId="22" xfId="2" applyNumberFormat="1" applyFont="1" applyFill="1" applyBorder="1" applyAlignment="1" applyProtection="1">
      <alignment horizontal="center" vertical="top" wrapText="1"/>
      <protection hidden="1"/>
    </xf>
    <xf numFmtId="170" fontId="2" fillId="2" borderId="23" xfId="2" applyNumberFormat="1" applyFont="1" applyFill="1" applyBorder="1" applyAlignment="1" applyProtection="1">
      <alignment horizontal="right" vertical="top" wrapText="1"/>
      <protection locked="0"/>
    </xf>
    <xf numFmtId="0" fontId="2" fillId="0" borderId="46" xfId="2" applyFont="1" applyFill="1" applyBorder="1" applyAlignment="1" applyProtection="1">
      <alignment horizontal="left" vertical="top"/>
      <protection hidden="1"/>
    </xf>
    <xf numFmtId="0" fontId="2" fillId="0" borderId="66" xfId="2" applyFont="1" applyFill="1" applyBorder="1" applyAlignment="1" applyProtection="1">
      <alignment vertical="top"/>
      <protection hidden="1"/>
    </xf>
    <xf numFmtId="0" fontId="2" fillId="0" borderId="0" xfId="2" applyFont="1" applyFill="1" applyBorder="1" applyAlignment="1" applyProtection="1">
      <alignment vertical="top"/>
      <protection hidden="1"/>
    </xf>
    <xf numFmtId="164" fontId="4" fillId="5" borderId="18" xfId="2" applyNumberFormat="1" applyFont="1" applyFill="1" applyBorder="1" applyAlignment="1" applyProtection="1">
      <alignment horizontal="center" vertical="top" wrapText="1"/>
      <protection hidden="1"/>
    </xf>
    <xf numFmtId="164" fontId="4" fillId="3" borderId="38" xfId="2" applyNumberFormat="1" applyFont="1" applyFill="1" applyBorder="1" applyAlignment="1" applyProtection="1">
      <alignment horizontal="center" vertical="top" wrapText="1"/>
      <protection hidden="1"/>
    </xf>
    <xf numFmtId="0" fontId="2" fillId="4" borderId="57" xfId="2" applyNumberFormat="1" applyFont="1" applyFill="1" applyBorder="1" applyAlignment="1" applyProtection="1">
      <alignment horizontal="left" vertical="top"/>
      <protection hidden="1"/>
    </xf>
    <xf numFmtId="0" fontId="2" fillId="4" borderId="39" xfId="2" applyNumberFormat="1" applyFont="1" applyFill="1" applyBorder="1" applyAlignment="1" applyProtection="1">
      <alignment horizontal="center" vertical="top"/>
      <protection hidden="1"/>
    </xf>
    <xf numFmtId="0" fontId="2" fillId="4" borderId="44" xfId="2" applyFont="1" applyFill="1" applyBorder="1" applyAlignment="1" applyProtection="1">
      <alignment horizontal="center" vertical="top"/>
      <protection hidden="1"/>
    </xf>
    <xf numFmtId="0" fontId="2" fillId="4" borderId="61" xfId="2" applyFont="1" applyFill="1" applyBorder="1" applyAlignment="1" applyProtection="1">
      <alignment horizontal="center" vertical="top"/>
      <protection hidden="1"/>
    </xf>
    <xf numFmtId="2" fontId="2" fillId="4" borderId="61" xfId="2" applyNumberFormat="1" applyFont="1" applyFill="1" applyBorder="1" applyAlignment="1" applyProtection="1">
      <alignment horizontal="center" vertical="top"/>
      <protection hidden="1"/>
    </xf>
    <xf numFmtId="0" fontId="2" fillId="4" borderId="62" xfId="2" applyNumberFormat="1" applyFont="1" applyFill="1" applyBorder="1" applyAlignment="1" applyProtection="1">
      <alignment horizontal="left" vertical="top"/>
      <protection hidden="1"/>
    </xf>
    <xf numFmtId="0" fontId="2" fillId="4" borderId="45" xfId="2" applyNumberFormat="1" applyFont="1" applyFill="1" applyBorder="1" applyAlignment="1" applyProtection="1">
      <alignment horizontal="center" vertical="top"/>
      <protection hidden="1"/>
    </xf>
    <xf numFmtId="166" fontId="2" fillId="0" borderId="0" xfId="2" applyNumberFormat="1" applyFont="1" applyFill="1" applyBorder="1" applyAlignment="1" applyProtection="1">
      <alignment horizontal="left" vertical="top"/>
      <protection hidden="1"/>
    </xf>
    <xf numFmtId="0" fontId="2" fillId="4" borderId="24" xfId="2" applyFont="1" applyFill="1" applyBorder="1" applyAlignment="1" applyProtection="1">
      <alignment horizontal="left" vertical="top"/>
      <protection hidden="1"/>
    </xf>
    <xf numFmtId="0" fontId="2" fillId="4" borderId="68" xfId="2" applyFont="1" applyFill="1" applyBorder="1" applyAlignment="1" applyProtection="1">
      <alignment horizontal="left" vertical="top"/>
      <protection hidden="1"/>
    </xf>
    <xf numFmtId="0" fontId="2" fillId="4" borderId="69" xfId="2" applyFont="1" applyFill="1" applyBorder="1" applyAlignment="1" applyProtection="1">
      <alignment horizontal="left" vertical="top"/>
      <protection hidden="1"/>
    </xf>
    <xf numFmtId="164" fontId="4" fillId="3" borderId="7" xfId="2" applyNumberFormat="1" applyFont="1" applyFill="1" applyBorder="1" applyAlignment="1" applyProtection="1">
      <alignment horizontal="center" vertical="top" wrapText="1"/>
      <protection hidden="1"/>
    </xf>
    <xf numFmtId="171" fontId="2" fillId="6" borderId="8" xfId="2" applyNumberFormat="1" applyFont="1" applyFill="1" applyBorder="1" applyAlignment="1" applyProtection="1">
      <alignment horizontal="center" vertical="top" wrapText="1"/>
      <protection locked="0"/>
    </xf>
    <xf numFmtId="0" fontId="2" fillId="0" borderId="9" xfId="2" applyFont="1" applyBorder="1" applyAlignment="1" applyProtection="1">
      <alignment horizontal="left" vertical="top"/>
      <protection hidden="1"/>
    </xf>
    <xf numFmtId="164" fontId="4" fillId="3" borderId="10" xfId="2" applyNumberFormat="1" applyFont="1" applyFill="1" applyBorder="1" applyAlignment="1" applyProtection="1">
      <alignment horizontal="center" vertical="top" wrapText="1"/>
      <protection hidden="1"/>
    </xf>
    <xf numFmtId="171" fontId="2" fillId="6" borderId="11" xfId="2" applyNumberFormat="1" applyFont="1" applyFill="1" applyBorder="1" applyAlignment="1" applyProtection="1">
      <alignment horizontal="center" vertical="top" wrapText="1"/>
      <protection locked="0"/>
    </xf>
    <xf numFmtId="170" fontId="2" fillId="2" borderId="11" xfId="2" applyNumberFormat="1" applyFont="1" applyFill="1" applyBorder="1" applyAlignment="1" applyProtection="1">
      <alignment horizontal="right" vertical="top" wrapText="1"/>
      <protection locked="0"/>
    </xf>
    <xf numFmtId="0" fontId="2" fillId="0" borderId="12" xfId="2" applyFont="1" applyBorder="1" applyAlignment="1" applyProtection="1">
      <alignment horizontal="left" vertical="top"/>
      <protection hidden="1"/>
    </xf>
    <xf numFmtId="164" fontId="4" fillId="3" borderId="70" xfId="2" applyNumberFormat="1" applyFont="1" applyFill="1" applyBorder="1" applyAlignment="1" applyProtection="1">
      <alignment horizontal="center" vertical="top" wrapText="1"/>
      <protection hidden="1"/>
    </xf>
    <xf numFmtId="171" fontId="2" fillId="6" borderId="58" xfId="2" applyNumberFormat="1" applyFont="1" applyFill="1" applyBorder="1" applyAlignment="1" applyProtection="1">
      <alignment horizontal="center" vertical="top" wrapText="1"/>
      <protection locked="0"/>
    </xf>
    <xf numFmtId="170" fontId="2" fillId="2" borderId="58" xfId="2" applyNumberFormat="1" applyFont="1" applyFill="1" applyBorder="1" applyAlignment="1" applyProtection="1">
      <alignment horizontal="right" vertical="top" wrapText="1"/>
      <protection locked="0"/>
    </xf>
    <xf numFmtId="0" fontId="2" fillId="0" borderId="59" xfId="2" applyFont="1" applyBorder="1" applyAlignment="1" applyProtection="1">
      <alignment horizontal="left" vertical="top"/>
      <protection hidden="1"/>
    </xf>
    <xf numFmtId="164" fontId="4" fillId="3" borderId="8" xfId="2" applyNumberFormat="1" applyFont="1" applyFill="1" applyBorder="1" applyAlignment="1" applyProtection="1">
      <alignment horizontal="center" vertical="top" wrapText="1"/>
      <protection hidden="1"/>
    </xf>
    <xf numFmtId="0" fontId="2" fillId="4" borderId="9" xfId="2" applyFont="1" applyFill="1" applyBorder="1" applyAlignment="1" applyProtection="1">
      <alignment horizontal="left" vertical="top"/>
      <protection hidden="1"/>
    </xf>
    <xf numFmtId="2" fontId="2" fillId="4" borderId="13" xfId="2" applyNumberFormat="1" applyFont="1" applyFill="1" applyBorder="1" applyAlignment="1" applyProtection="1">
      <alignment horizontal="center" vertical="top"/>
      <protection hidden="1"/>
    </xf>
    <xf numFmtId="2" fontId="2" fillId="4" borderId="14" xfId="2" applyNumberFormat="1" applyFont="1" applyFill="1" applyBorder="1" applyAlignment="1" applyProtection="1">
      <alignment horizontal="center" vertical="top" wrapText="1"/>
      <protection hidden="1"/>
    </xf>
    <xf numFmtId="14" fontId="2" fillId="4" borderId="14" xfId="2" applyNumberFormat="1" applyFont="1" applyFill="1" applyBorder="1" applyAlignment="1" applyProtection="1">
      <alignment horizontal="center" vertical="top" wrapText="1"/>
      <protection hidden="1"/>
    </xf>
    <xf numFmtId="0" fontId="2" fillId="4" borderId="15" xfId="2" applyFont="1" applyFill="1" applyBorder="1" applyAlignment="1" applyProtection="1">
      <alignment horizontal="left" vertical="top"/>
      <protection hidden="1"/>
    </xf>
    <xf numFmtId="164" fontId="2" fillId="6" borderId="8" xfId="2" applyNumberFormat="1" applyFont="1" applyFill="1" applyBorder="1" applyAlignment="1" applyProtection="1">
      <alignment horizontal="center" vertical="top" wrapText="1"/>
      <protection locked="0"/>
    </xf>
    <xf numFmtId="0" fontId="2" fillId="0" borderId="8" xfId="2" applyFont="1" applyBorder="1" applyAlignment="1" applyProtection="1">
      <alignment horizontal="left" vertical="top" wrapText="1"/>
      <protection hidden="1"/>
    </xf>
    <xf numFmtId="0" fontId="2" fillId="0" borderId="0" xfId="2" applyFont="1" applyAlignment="1" applyProtection="1">
      <alignment vertical="top"/>
      <protection hidden="1"/>
    </xf>
    <xf numFmtId="164" fontId="2" fillId="6" borderId="11" xfId="2" applyNumberFormat="1" applyFont="1" applyFill="1" applyBorder="1" applyAlignment="1" applyProtection="1">
      <alignment horizontal="center" vertical="top" wrapText="1"/>
      <protection locked="0"/>
    </xf>
    <xf numFmtId="0" fontId="2" fillId="0" borderId="11" xfId="2" applyFont="1" applyBorder="1" applyAlignment="1" applyProtection="1">
      <alignment horizontal="left" vertical="top" wrapText="1"/>
      <protection hidden="1"/>
    </xf>
    <xf numFmtId="164" fontId="2" fillId="6" borderId="11" xfId="2" applyNumberFormat="1" applyFont="1" applyFill="1" applyBorder="1" applyAlignment="1" applyProtection="1">
      <alignment horizontal="center" vertical="top" wrapText="1"/>
      <protection hidden="1"/>
    </xf>
    <xf numFmtId="164" fontId="2" fillId="6" borderId="58" xfId="2" applyNumberFormat="1" applyFont="1" applyFill="1" applyBorder="1" applyAlignment="1" applyProtection="1">
      <alignment horizontal="center" vertical="top" wrapText="1"/>
      <protection locked="0"/>
    </xf>
    <xf numFmtId="164" fontId="2" fillId="6" borderId="58" xfId="2" applyNumberFormat="1" applyFont="1" applyFill="1" applyBorder="1" applyAlignment="1" applyProtection="1">
      <alignment horizontal="center" vertical="top" wrapText="1"/>
      <protection hidden="1"/>
    </xf>
    <xf numFmtId="0" fontId="2" fillId="0" borderId="58" xfId="2" applyFont="1" applyBorder="1" applyAlignment="1" applyProtection="1">
      <alignment horizontal="left" vertical="top" wrapText="1"/>
      <protection hidden="1"/>
    </xf>
    <xf numFmtId="164" fontId="4" fillId="5" borderId="71" xfId="2" applyNumberFormat="1" applyFont="1" applyFill="1" applyBorder="1" applyAlignment="1" applyProtection="1">
      <alignment horizontal="center" vertical="top" wrapText="1"/>
      <protection hidden="1"/>
    </xf>
    <xf numFmtId="0" fontId="2" fillId="4" borderId="8" xfId="2" applyFont="1" applyFill="1" applyBorder="1" applyAlignment="1" applyProtection="1">
      <alignment horizontal="left" vertical="top" wrapText="1"/>
      <protection hidden="1"/>
    </xf>
    <xf numFmtId="0" fontId="2" fillId="4" borderId="9" xfId="2" applyFont="1" applyFill="1" applyBorder="1" applyAlignment="1" applyProtection="1">
      <alignment vertical="top"/>
      <protection hidden="1"/>
    </xf>
    <xf numFmtId="0" fontId="2" fillId="0" borderId="0" xfId="2" applyFont="1" applyBorder="1" applyAlignment="1" applyProtection="1">
      <alignment horizontal="left" vertical="top" wrapText="1"/>
      <protection hidden="1"/>
    </xf>
    <xf numFmtId="0" fontId="2" fillId="0" borderId="0" xfId="2" applyFont="1" applyFill="1" applyBorder="1" applyAlignment="1" applyProtection="1">
      <alignment horizontal="left" vertical="top" wrapText="1"/>
      <protection hidden="1"/>
    </xf>
    <xf numFmtId="166" fontId="2" fillId="0" borderId="0" xfId="2" applyNumberFormat="1" applyFont="1" applyFill="1" applyBorder="1" applyAlignment="1" applyProtection="1">
      <alignment horizontal="left" vertical="top" wrapText="1"/>
      <protection hidden="1"/>
    </xf>
    <xf numFmtId="0" fontId="2" fillId="4" borderId="29" xfId="2" applyFont="1" applyFill="1" applyBorder="1" applyAlignment="1" applyProtection="1">
      <alignment horizontal="left" vertical="top" wrapText="1"/>
      <protection hidden="1"/>
    </xf>
    <xf numFmtId="0" fontId="2" fillId="4" borderId="14" xfId="2" applyFont="1" applyFill="1" applyBorder="1" applyAlignment="1" applyProtection="1">
      <alignment horizontal="center" vertical="top" wrapText="1"/>
      <protection hidden="1"/>
    </xf>
    <xf numFmtId="0" fontId="2" fillId="4" borderId="14" xfId="2" applyFont="1" applyFill="1" applyBorder="1" applyAlignment="1" applyProtection="1">
      <alignment horizontal="left" vertical="top" wrapText="1"/>
      <protection hidden="1"/>
    </xf>
    <xf numFmtId="0" fontId="4" fillId="7" borderId="15" xfId="2" applyFont="1" applyFill="1" applyBorder="1" applyAlignment="1" applyProtection="1">
      <alignment horizontal="left" vertical="top" wrapText="1"/>
      <protection hidden="1"/>
    </xf>
    <xf numFmtId="0" fontId="2" fillId="0" borderId="0" xfId="2" applyFont="1" applyAlignment="1" applyProtection="1">
      <alignment horizontal="left" vertical="top" wrapText="1"/>
      <protection hidden="1"/>
    </xf>
    <xf numFmtId="2" fontId="2" fillId="0" borderId="0" xfId="2" applyNumberFormat="1" applyFont="1" applyBorder="1" applyAlignment="1" applyProtection="1">
      <alignment vertical="top"/>
      <protection hidden="1"/>
    </xf>
    <xf numFmtId="0" fontId="2" fillId="0" borderId="0" xfId="2" applyFont="1" applyBorder="1" applyAlignment="1" applyProtection="1">
      <alignment vertical="top"/>
      <protection hidden="1"/>
    </xf>
    <xf numFmtId="0" fontId="2" fillId="0" borderId="0" xfId="2" applyFont="1" applyBorder="1" applyAlignment="1" applyProtection="1">
      <alignment horizontal="right" vertical="top"/>
      <protection hidden="1"/>
    </xf>
    <xf numFmtId="0" fontId="2" fillId="0" borderId="0" xfId="2" applyFont="1" applyAlignment="1" applyProtection="1">
      <alignment horizontal="right" vertical="top"/>
      <protection hidden="1"/>
    </xf>
    <xf numFmtId="0" fontId="2" fillId="0" borderId="3" xfId="2" applyFont="1" applyBorder="1" applyAlignment="1" applyProtection="1">
      <alignment horizontal="left" vertical="top" wrapText="1"/>
      <protection hidden="1"/>
    </xf>
    <xf numFmtId="166" fontId="2" fillId="0" borderId="0" xfId="2" applyNumberFormat="1" applyFont="1" applyAlignment="1" applyProtection="1">
      <alignment vertical="top"/>
      <protection hidden="1"/>
    </xf>
    <xf numFmtId="0" fontId="4" fillId="0" borderId="0" xfId="2" applyFont="1" applyAlignment="1" applyProtection="1">
      <alignment vertical="top"/>
      <protection hidden="1"/>
    </xf>
    <xf numFmtId="164" fontId="2" fillId="0" borderId="0" xfId="2" applyNumberFormat="1" applyFont="1" applyFill="1" applyAlignment="1" applyProtection="1">
      <alignment vertical="top"/>
      <protection hidden="1"/>
    </xf>
    <xf numFmtId="2" fontId="2" fillId="0" borderId="0" xfId="2" applyNumberFormat="1" applyFont="1" applyAlignment="1" applyProtection="1">
      <alignment vertical="top"/>
      <protection hidden="1"/>
    </xf>
    <xf numFmtId="0" fontId="2" fillId="0" borderId="72" xfId="2" applyFont="1" applyBorder="1" applyAlignment="1" applyProtection="1">
      <alignment horizontal="left" vertical="top" wrapText="1"/>
      <protection hidden="1"/>
    </xf>
    <xf numFmtId="0" fontId="2" fillId="0" borderId="72" xfId="2" applyFont="1" applyFill="1" applyBorder="1" applyAlignment="1" applyProtection="1">
      <alignment horizontal="left" vertical="top" wrapText="1"/>
      <protection hidden="1"/>
    </xf>
    <xf numFmtId="166" fontId="2" fillId="0" borderId="72" xfId="2" applyNumberFormat="1" applyFont="1" applyFill="1" applyBorder="1" applyAlignment="1" applyProtection="1">
      <alignment vertical="top" wrapText="1"/>
      <protection hidden="1"/>
    </xf>
    <xf numFmtId="2" fontId="2" fillId="0" borderId="72" xfId="2" applyNumberFormat="1" applyFont="1" applyFill="1" applyBorder="1" applyAlignment="1" applyProtection="1">
      <alignment horizontal="center" vertical="top" wrapText="1"/>
      <protection hidden="1"/>
    </xf>
    <xf numFmtId="164" fontId="2" fillId="3" borderId="37" xfId="2" applyNumberFormat="1" applyFont="1" applyFill="1" applyBorder="1" applyAlignment="1" applyProtection="1">
      <alignment horizontal="center" vertical="top" wrapText="1"/>
      <protection hidden="1"/>
    </xf>
    <xf numFmtId="170" fontId="2" fillId="10" borderId="38" xfId="2" applyNumberFormat="1" applyFont="1" applyFill="1" applyBorder="1" applyAlignment="1" applyProtection="1">
      <alignment horizontal="right" vertical="top" wrapText="1"/>
      <protection hidden="1"/>
    </xf>
    <xf numFmtId="0" fontId="2" fillId="0" borderId="57" xfId="2" applyFont="1" applyBorder="1" applyAlignment="1" applyProtection="1">
      <alignment horizontal="left" vertical="top" wrapText="1"/>
      <protection hidden="1"/>
    </xf>
    <xf numFmtId="166" fontId="2" fillId="0" borderId="0" xfId="2" applyNumberFormat="1" applyFont="1" applyFill="1" applyBorder="1" applyAlignment="1" applyProtection="1">
      <alignment vertical="top" wrapText="1"/>
      <protection hidden="1"/>
    </xf>
    <xf numFmtId="2" fontId="2" fillId="0" borderId="0" xfId="2" applyNumberFormat="1" applyFont="1" applyFill="1" applyBorder="1" applyAlignment="1" applyProtection="1">
      <alignment horizontal="center" vertical="top" wrapText="1"/>
      <protection hidden="1"/>
    </xf>
    <xf numFmtId="164" fontId="2" fillId="3" borderId="60" xfId="2" applyNumberFormat="1" applyFont="1" applyFill="1" applyBorder="1" applyAlignment="1" applyProtection="1">
      <alignment horizontal="center" vertical="top" wrapText="1"/>
      <protection hidden="1"/>
    </xf>
    <xf numFmtId="0" fontId="2" fillId="0" borderId="62" xfId="2" applyFont="1" applyBorder="1" applyAlignment="1" applyProtection="1">
      <alignment horizontal="left" vertical="top" wrapText="1"/>
      <protection hidden="1"/>
    </xf>
    <xf numFmtId="170" fontId="2" fillId="10" borderId="61" xfId="2" applyNumberFormat="1" applyFont="1" applyFill="1" applyBorder="1" applyAlignment="1" applyProtection="1">
      <alignment horizontal="right" vertical="top" wrapText="1"/>
      <protection hidden="1"/>
    </xf>
    <xf numFmtId="170" fontId="2" fillId="2" borderId="61" xfId="2" applyNumberFormat="1" applyFont="1" applyFill="1" applyBorder="1" applyAlignment="1" applyProtection="1">
      <alignment horizontal="right" vertical="top" wrapText="1"/>
      <protection hidden="1"/>
    </xf>
    <xf numFmtId="170" fontId="2" fillId="10" borderId="61" xfId="2" applyNumberFormat="1" applyFont="1" applyFill="1" applyBorder="1" applyAlignment="1" applyProtection="1">
      <alignment horizontal="right" vertical="top" wrapText="1"/>
      <protection locked="0"/>
    </xf>
    <xf numFmtId="164" fontId="2" fillId="3" borderId="22" xfId="2" applyNumberFormat="1" applyFont="1" applyFill="1" applyBorder="1" applyAlignment="1" applyProtection="1">
      <alignment horizontal="center" vertical="top" wrapText="1"/>
      <protection hidden="1"/>
    </xf>
    <xf numFmtId="0" fontId="2" fillId="0" borderId="46" xfId="2" applyFont="1" applyBorder="1" applyAlignment="1" applyProtection="1">
      <alignment horizontal="left" vertical="top" wrapText="1"/>
      <protection hidden="1"/>
    </xf>
    <xf numFmtId="166" fontId="4" fillId="0" borderId="0" xfId="2" applyNumberFormat="1" applyFont="1" applyFill="1" applyBorder="1" applyAlignment="1" applyProtection="1">
      <alignment horizontal="center" vertical="top" wrapText="1"/>
      <protection hidden="1"/>
    </xf>
    <xf numFmtId="164" fontId="4" fillId="0" borderId="0" xfId="2" applyNumberFormat="1" applyFont="1" applyFill="1" applyBorder="1" applyAlignment="1" applyProtection="1">
      <alignment horizontal="center" vertical="top" wrapText="1"/>
      <protection hidden="1"/>
    </xf>
    <xf numFmtId="0" fontId="4" fillId="7" borderId="63" xfId="2" applyFont="1" applyFill="1" applyBorder="1" applyAlignment="1" applyProtection="1">
      <alignment horizontal="center" vertical="top" wrapText="1"/>
      <protection hidden="1"/>
    </xf>
    <xf numFmtId="0" fontId="4" fillId="7" borderId="61" xfId="2" applyFont="1" applyFill="1" applyBorder="1" applyAlignment="1" applyProtection="1">
      <alignment horizontal="center" vertical="top" wrapText="1"/>
      <protection hidden="1"/>
    </xf>
    <xf numFmtId="0" fontId="4" fillId="7" borderId="61" xfId="2" applyFont="1" applyFill="1" applyBorder="1" applyAlignment="1" applyProtection="1">
      <alignment horizontal="left" vertical="top" wrapText="1"/>
      <protection hidden="1"/>
    </xf>
    <xf numFmtId="0" fontId="4" fillId="7" borderId="64" xfId="2" applyFont="1" applyFill="1" applyBorder="1" applyAlignment="1" applyProtection="1">
      <alignment horizontal="left" vertical="top" wrapText="1"/>
      <protection hidden="1"/>
    </xf>
    <xf numFmtId="0" fontId="4" fillId="7" borderId="27" xfId="2" applyFont="1" applyFill="1" applyBorder="1" applyAlignment="1" applyProtection="1">
      <alignment horizontal="left" vertical="top" wrapText="1"/>
      <protection hidden="1"/>
    </xf>
    <xf numFmtId="0" fontId="4" fillId="7" borderId="49" xfId="2" applyFont="1" applyFill="1" applyBorder="1" applyAlignment="1" applyProtection="1">
      <alignment horizontal="left" vertical="top"/>
      <protection hidden="1"/>
    </xf>
    <xf numFmtId="164" fontId="2" fillId="0" borderId="0" xfId="2" applyNumberFormat="1" applyFont="1" applyFill="1" applyBorder="1" applyAlignment="1" applyProtection="1">
      <alignment horizontal="left" vertical="top" wrapText="1"/>
      <protection hidden="1"/>
    </xf>
    <xf numFmtId="164" fontId="2" fillId="0" borderId="0" xfId="2" applyNumberFormat="1" applyFont="1" applyFill="1" applyAlignment="1" applyProtection="1">
      <alignment vertical="top" wrapText="1"/>
      <protection hidden="1"/>
    </xf>
    <xf numFmtId="164" fontId="2" fillId="0" borderId="0" xfId="2" applyNumberFormat="1" applyFont="1" applyAlignment="1" applyProtection="1">
      <alignment vertical="top" wrapText="1"/>
      <protection hidden="1"/>
    </xf>
    <xf numFmtId="164" fontId="2" fillId="0" borderId="81" xfId="2" applyNumberFormat="1" applyFont="1" applyFill="1" applyBorder="1" applyAlignment="1" applyProtection="1">
      <alignment horizontal="center" vertical="top" wrapText="1"/>
      <protection hidden="1"/>
    </xf>
    <xf numFmtId="0" fontId="2" fillId="0" borderId="0" xfId="2" applyFont="1" applyBorder="1" applyAlignment="1" applyProtection="1">
      <alignment vertical="top" wrapText="1"/>
      <protection hidden="1"/>
    </xf>
    <xf numFmtId="0" fontId="2" fillId="0" borderId="73" xfId="2" applyFont="1" applyBorder="1" applyAlignment="1" applyProtection="1">
      <alignment vertical="top" wrapText="1"/>
      <protection hidden="1"/>
    </xf>
    <xf numFmtId="164" fontId="2" fillId="2" borderId="23" xfId="2" applyNumberFormat="1" applyFont="1" applyFill="1" applyBorder="1" applyAlignment="1" applyProtection="1">
      <alignment horizontal="center" vertical="top" wrapText="1"/>
      <protection locked="0"/>
    </xf>
    <xf numFmtId="0" fontId="2" fillId="0" borderId="32" xfId="2" applyFont="1" applyBorder="1" applyAlignment="1" applyProtection="1">
      <alignment vertical="top" wrapText="1"/>
      <protection hidden="1"/>
    </xf>
    <xf numFmtId="0" fontId="2" fillId="0" borderId="33" xfId="2" applyFont="1" applyBorder="1" applyAlignment="1" applyProtection="1">
      <alignment vertical="top" wrapText="1"/>
      <protection hidden="1"/>
    </xf>
    <xf numFmtId="0" fontId="2" fillId="0" borderId="34" xfId="2" applyFont="1" applyBorder="1" applyAlignment="1" applyProtection="1">
      <alignment vertical="top" wrapText="1"/>
      <protection hidden="1"/>
    </xf>
    <xf numFmtId="0" fontId="2" fillId="0" borderId="35" xfId="2" applyFont="1" applyBorder="1" applyAlignment="1" applyProtection="1">
      <alignment vertical="top" wrapText="1"/>
      <protection hidden="1"/>
    </xf>
    <xf numFmtId="164" fontId="2" fillId="6" borderId="38" xfId="2" applyNumberFormat="1" applyFont="1" applyFill="1" applyBorder="1" applyAlignment="1" applyProtection="1">
      <alignment horizontal="center" vertical="top" wrapText="1"/>
      <protection locked="0"/>
    </xf>
    <xf numFmtId="164" fontId="2" fillId="6" borderId="61" xfId="2" applyNumberFormat="1" applyFont="1" applyFill="1" applyBorder="1" applyAlignment="1" applyProtection="1">
      <alignment horizontal="center" vertical="top" wrapText="1"/>
      <protection locked="0"/>
    </xf>
    <xf numFmtId="164" fontId="2" fillId="0" borderId="0" xfId="2" applyNumberFormat="1" applyFont="1" applyBorder="1" applyAlignment="1" applyProtection="1">
      <alignment horizontal="left" vertical="top" wrapText="1"/>
      <protection hidden="1"/>
    </xf>
    <xf numFmtId="164" fontId="2" fillId="3" borderId="61" xfId="2" applyNumberFormat="1" applyFont="1" applyFill="1" applyBorder="1" applyAlignment="1" applyProtection="1">
      <alignment horizontal="center" vertical="top" wrapText="1"/>
      <protection hidden="1"/>
    </xf>
    <xf numFmtId="166" fontId="2" fillId="0" borderId="0" xfId="2" applyNumberFormat="1" applyFont="1" applyFill="1" applyBorder="1" applyAlignment="1" applyProtection="1">
      <alignment horizontal="center" vertical="top"/>
      <protection hidden="1"/>
    </xf>
    <xf numFmtId="166" fontId="2" fillId="0" borderId="0" xfId="2" applyNumberFormat="1" applyFont="1" applyFill="1" applyBorder="1" applyAlignment="1" applyProtection="1">
      <alignment horizontal="center" vertical="top" wrapText="1"/>
      <protection hidden="1"/>
    </xf>
    <xf numFmtId="49" fontId="2" fillId="0" borderId="11" xfId="2" applyNumberFormat="1" applyFont="1" applyBorder="1" applyAlignment="1" applyProtection="1">
      <alignment horizontal="left" vertical="top" wrapText="1"/>
      <protection hidden="1"/>
    </xf>
    <xf numFmtId="0" fontId="4" fillId="7" borderId="77" xfId="2" applyFont="1" applyFill="1" applyBorder="1" applyAlignment="1" applyProtection="1">
      <alignment horizontal="center" vertical="top" wrapText="1"/>
      <protection hidden="1"/>
    </xf>
    <xf numFmtId="0" fontId="4" fillId="7" borderId="42" xfId="2" applyFont="1" applyFill="1" applyBorder="1" applyAlignment="1" applyProtection="1">
      <alignment horizontal="left" vertical="top" wrapText="1"/>
      <protection hidden="1"/>
    </xf>
    <xf numFmtId="0" fontId="4" fillId="7" borderId="45" xfId="2" applyFont="1" applyFill="1" applyBorder="1" applyAlignment="1" applyProtection="1">
      <alignment horizontal="left" vertical="top" wrapText="1"/>
      <protection hidden="1"/>
    </xf>
    <xf numFmtId="0" fontId="2" fillId="9" borderId="50" xfId="2" applyFont="1" applyFill="1" applyBorder="1" applyAlignment="1" applyProtection="1">
      <alignment vertical="top" wrapText="1"/>
      <protection hidden="1"/>
    </xf>
    <xf numFmtId="0" fontId="2" fillId="9" borderId="51" xfId="2" applyFont="1" applyFill="1" applyBorder="1" applyAlignment="1" applyProtection="1">
      <alignment vertical="top"/>
      <protection hidden="1"/>
    </xf>
    <xf numFmtId="0" fontId="2" fillId="9" borderId="53" xfId="2" applyFont="1" applyFill="1" applyBorder="1" applyAlignment="1" applyProtection="1">
      <alignment vertical="top" wrapText="1"/>
      <protection hidden="1"/>
    </xf>
    <xf numFmtId="0" fontId="2" fillId="9" borderId="54" xfId="2" applyFont="1" applyFill="1" applyBorder="1" applyAlignment="1" applyProtection="1">
      <alignment vertical="top"/>
      <protection hidden="1"/>
    </xf>
    <xf numFmtId="164" fontId="2" fillId="0" borderId="81" xfId="1" applyNumberFormat="1" applyFont="1" applyFill="1" applyBorder="1" applyAlignment="1" applyProtection="1">
      <alignment horizontal="center" vertical="top" wrapText="1"/>
      <protection hidden="1"/>
    </xf>
    <xf numFmtId="0" fontId="2" fillId="13" borderId="62" xfId="1" applyFont="1" applyFill="1" applyBorder="1" applyAlignment="1" applyProtection="1">
      <alignment horizontal="left" vertical="top" wrapText="1"/>
      <protection hidden="1"/>
    </xf>
    <xf numFmtId="49" fontId="2" fillId="13" borderId="11" xfId="1" applyNumberFormat="1" applyFont="1" applyFill="1" applyBorder="1" applyAlignment="1" applyProtection="1">
      <alignment horizontal="left" vertical="top" wrapText="1"/>
      <protection hidden="1"/>
    </xf>
    <xf numFmtId="0" fontId="2" fillId="13" borderId="11" xfId="1" applyFont="1" applyFill="1" applyBorder="1" applyAlignment="1" applyProtection="1">
      <alignment horizontal="left" vertical="top" wrapText="1"/>
      <protection hidden="1"/>
    </xf>
    <xf numFmtId="170" fontId="2" fillId="2" borderId="8" xfId="1" applyNumberFormat="1" applyFont="1" applyFill="1" applyBorder="1" applyAlignment="1" applyProtection="1">
      <alignment horizontal="right" vertical="top" wrapText="1"/>
      <protection locked="0"/>
    </xf>
    <xf numFmtId="49" fontId="2" fillId="0" borderId="8" xfId="1" applyNumberFormat="1" applyFont="1" applyBorder="1" applyAlignment="1" applyProtection="1">
      <alignment horizontal="left" vertical="top" wrapText="1"/>
      <protection hidden="1"/>
    </xf>
    <xf numFmtId="10" fontId="2" fillId="0" borderId="0" xfId="1" applyNumberFormat="1" applyFont="1" applyFill="1" applyBorder="1" applyAlignment="1" applyProtection="1">
      <alignment horizontal="center" vertical="top"/>
      <protection hidden="1"/>
    </xf>
    <xf numFmtId="10" fontId="2" fillId="0" borderId="0" xfId="1" applyNumberFormat="1" applyFont="1" applyBorder="1" applyAlignment="1" applyProtection="1">
      <alignment horizontal="center" vertical="top"/>
      <protection hidden="1"/>
    </xf>
    <xf numFmtId="0" fontId="2" fillId="0" borderId="9" xfId="1" applyFont="1" applyBorder="1" applyAlignment="1" applyProtection="1">
      <alignment horizontal="center" vertical="top"/>
      <protection hidden="1"/>
    </xf>
    <xf numFmtId="0" fontId="2" fillId="0" borderId="12" xfId="1" applyFont="1" applyBorder="1" applyAlignment="1" applyProtection="1">
      <alignment horizontal="center" vertical="top"/>
      <protection hidden="1"/>
    </xf>
    <xf numFmtId="0" fontId="2" fillId="4" borderId="12" xfId="1" applyFont="1" applyFill="1" applyBorder="1" applyAlignment="1" applyProtection="1">
      <alignment horizontal="center" vertical="top"/>
      <protection hidden="1"/>
    </xf>
    <xf numFmtId="0" fontId="2" fillId="4" borderId="11" xfId="1" applyFont="1" applyFill="1" applyBorder="1" applyAlignment="1" applyProtection="1">
      <alignment horizontal="center" vertical="top"/>
      <protection hidden="1"/>
    </xf>
    <xf numFmtId="0" fontId="2" fillId="4" borderId="13" xfId="1" applyFont="1" applyFill="1" applyBorder="1" applyAlignment="1" applyProtection="1">
      <alignment vertical="top"/>
      <protection hidden="1"/>
    </xf>
    <xf numFmtId="2" fontId="2" fillId="4" borderId="67" xfId="1" applyNumberFormat="1" applyFont="1" applyFill="1" applyBorder="1" applyAlignment="1" applyProtection="1">
      <alignment horizontal="center" vertical="top" wrapText="1"/>
      <protection hidden="1"/>
    </xf>
    <xf numFmtId="0" fontId="2" fillId="0" borderId="0" xfId="1" applyFont="1" applyFill="1" applyBorder="1" applyAlignment="1" applyProtection="1">
      <alignment horizontal="center" vertical="top"/>
      <protection hidden="1"/>
    </xf>
    <xf numFmtId="169" fontId="4" fillId="0" borderId="2" xfId="5" applyNumberFormat="1" applyFont="1" applyBorder="1" applyAlignment="1" applyProtection="1">
      <alignment horizontal="center" vertical="top"/>
      <protection hidden="1"/>
    </xf>
    <xf numFmtId="169" fontId="4" fillId="0" borderId="1" xfId="5" applyNumberFormat="1" applyFont="1" applyBorder="1" applyAlignment="1" applyProtection="1">
      <alignment horizontal="center" vertical="top"/>
      <protection hidden="1"/>
    </xf>
    <xf numFmtId="0" fontId="2" fillId="0" borderId="0" xfId="1" applyFont="1" applyFill="1" applyBorder="1" applyAlignment="1" applyProtection="1">
      <alignment horizontal="center" vertical="top" wrapText="1"/>
      <protection hidden="1"/>
    </xf>
    <xf numFmtId="164" fontId="4" fillId="3" borderId="8" xfId="1" applyNumberFormat="1" applyFont="1" applyFill="1" applyBorder="1" applyAlignment="1" applyProtection="1">
      <alignment horizontal="center" vertical="top" wrapText="1"/>
      <protection hidden="1"/>
    </xf>
    <xf numFmtId="0" fontId="2" fillId="0" borderId="12" xfId="1" applyFont="1" applyBorder="1" applyAlignment="1" applyProtection="1">
      <alignment horizontal="left" vertical="top" wrapText="1"/>
      <protection hidden="1"/>
    </xf>
    <xf numFmtId="0" fontId="2" fillId="0" borderId="9" xfId="1" applyFont="1" applyBorder="1" applyAlignment="1" applyProtection="1">
      <alignment horizontal="left" vertical="top" wrapText="1"/>
      <protection hidden="1"/>
    </xf>
    <xf numFmtId="14" fontId="2" fillId="4" borderId="67" xfId="1" applyNumberFormat="1" applyFont="1" applyFill="1" applyBorder="1" applyAlignment="1" applyProtection="1">
      <alignment horizontal="center" vertical="top" wrapText="1"/>
      <protection hidden="1"/>
    </xf>
    <xf numFmtId="0" fontId="2" fillId="0" borderId="59" xfId="1" applyFont="1" applyBorder="1" applyAlignment="1" applyProtection="1">
      <alignment horizontal="left" vertical="top" wrapText="1"/>
      <protection hidden="1"/>
    </xf>
    <xf numFmtId="0" fontId="4" fillId="7" borderId="61" xfId="2" applyFont="1" applyFill="1" applyBorder="1" applyAlignment="1">
      <alignment horizontal="center" vertical="center" wrapText="1"/>
    </xf>
    <xf numFmtId="166" fontId="4" fillId="7" borderId="61" xfId="2" applyNumberFormat="1" applyFont="1" applyFill="1" applyBorder="1" applyAlignment="1">
      <alignment horizontal="center" vertical="center" wrapText="1"/>
    </xf>
    <xf numFmtId="0" fontId="4" fillId="7" borderId="48" xfId="1" applyFont="1" applyFill="1" applyBorder="1" applyAlignment="1" applyProtection="1">
      <alignment horizontal="center" vertical="top" wrapText="1"/>
      <protection hidden="1"/>
    </xf>
    <xf numFmtId="0" fontId="4" fillId="7" borderId="55" xfId="1" applyFont="1" applyFill="1" applyBorder="1" applyAlignment="1" applyProtection="1">
      <alignment horizontal="center" vertical="top" wrapText="1"/>
      <protection hidden="1"/>
    </xf>
    <xf numFmtId="2" fontId="4" fillId="7" borderId="26" xfId="1" applyNumberFormat="1" applyFont="1" applyFill="1" applyBorder="1" applyAlignment="1" applyProtection="1">
      <alignment horizontal="center" vertical="top" wrapText="1"/>
      <protection hidden="1"/>
    </xf>
    <xf numFmtId="2" fontId="4" fillId="7" borderId="60" xfId="1" applyNumberFormat="1" applyFont="1" applyFill="1" applyBorder="1" applyAlignment="1" applyProtection="1">
      <alignment horizontal="center" vertical="top" wrapText="1"/>
      <protection hidden="1"/>
    </xf>
    <xf numFmtId="164" fontId="4" fillId="0" borderId="0" xfId="1" applyNumberFormat="1" applyFont="1" applyFill="1" applyBorder="1" applyAlignment="1" applyProtection="1">
      <alignment horizontal="center" vertical="top" wrapText="1"/>
      <protection hidden="1"/>
    </xf>
    <xf numFmtId="166" fontId="4" fillId="0" borderId="0" xfId="1" applyNumberFormat="1" applyFont="1" applyFill="1" applyBorder="1" applyAlignment="1" applyProtection="1">
      <alignment horizontal="center" vertical="top" wrapText="1"/>
      <protection hidden="1"/>
    </xf>
    <xf numFmtId="0" fontId="2" fillId="0" borderId="53" xfId="2" applyFont="1" applyFill="1" applyBorder="1" applyAlignment="1" applyProtection="1">
      <alignment horizontal="left" vertical="top" wrapText="1"/>
      <protection hidden="1"/>
    </xf>
    <xf numFmtId="0" fontId="2" fillId="0" borderId="52" xfId="2" applyFont="1" applyFill="1" applyBorder="1" applyAlignment="1" applyProtection="1">
      <alignment horizontal="left" vertical="top" wrapText="1"/>
      <protection hidden="1"/>
    </xf>
    <xf numFmtId="0" fontId="2" fillId="7" borderId="49" xfId="1" applyFont="1" applyFill="1" applyBorder="1" applyAlignment="1" applyProtection="1">
      <alignment horizontal="left" vertical="top" wrapText="1"/>
      <protection hidden="1"/>
    </xf>
    <xf numFmtId="0" fontId="2" fillId="7" borderId="27" xfId="1" applyFont="1" applyFill="1" applyBorder="1" applyAlignment="1" applyProtection="1">
      <alignment horizontal="left" vertical="top" wrapText="1"/>
      <protection hidden="1"/>
    </xf>
    <xf numFmtId="0" fontId="2" fillId="7" borderId="26" xfId="1" applyFont="1" applyFill="1" applyBorder="1" applyAlignment="1" applyProtection="1">
      <alignment horizontal="left" vertical="top" wrapText="1"/>
      <protection hidden="1"/>
    </xf>
    <xf numFmtId="0" fontId="2" fillId="0" borderId="53" xfId="2" applyFont="1" applyBorder="1" applyAlignment="1" applyProtection="1">
      <alignment horizontal="left" vertical="top" wrapText="1"/>
      <protection hidden="1"/>
    </xf>
    <xf numFmtId="0" fontId="2" fillId="0" borderId="52" xfId="2" applyFont="1" applyBorder="1" applyAlignment="1" applyProtection="1">
      <alignment horizontal="left" vertical="top" wrapText="1"/>
      <protection hidden="1"/>
    </xf>
    <xf numFmtId="0" fontId="2" fillId="0" borderId="11" xfId="1" applyFont="1" applyBorder="1" applyAlignment="1" applyProtection="1">
      <alignment horizontal="center" vertical="center" wrapText="1"/>
      <protection hidden="1"/>
    </xf>
    <xf numFmtId="0" fontId="2" fillId="0" borderId="8" xfId="1" applyFont="1" applyBorder="1" applyAlignment="1" applyProtection="1">
      <alignment horizontal="center" vertical="center" wrapText="1"/>
      <protection hidden="1"/>
    </xf>
    <xf numFmtId="0" fontId="2" fillId="0" borderId="76" xfId="1" applyFont="1" applyBorder="1" applyAlignment="1" applyProtection="1">
      <alignment horizontal="left" vertical="top" wrapText="1"/>
      <protection hidden="1"/>
    </xf>
    <xf numFmtId="0" fontId="2" fillId="0" borderId="58" xfId="1" applyFont="1" applyBorder="1" applyAlignment="1" applyProtection="1">
      <alignment horizontal="center" vertical="top" wrapText="1"/>
      <protection hidden="1"/>
    </xf>
    <xf numFmtId="0" fontId="2" fillId="0" borderId="53" xfId="1" applyFont="1" applyFill="1" applyBorder="1" applyAlignment="1" applyProtection="1">
      <alignment horizontal="left" vertical="top" wrapText="1"/>
      <protection hidden="1"/>
    </xf>
    <xf numFmtId="0" fontId="2" fillId="0" borderId="52" xfId="1" applyFont="1" applyFill="1" applyBorder="1" applyAlignment="1" applyProtection="1">
      <alignment horizontal="left" vertical="top" wrapText="1"/>
      <protection hidden="1"/>
    </xf>
    <xf numFmtId="0" fontId="2" fillId="0" borderId="78" xfId="1" applyFont="1" applyBorder="1" applyAlignment="1" applyProtection="1">
      <alignment horizontal="left" vertical="top" wrapText="1"/>
      <protection hidden="1"/>
    </xf>
    <xf numFmtId="0" fontId="2" fillId="0" borderId="53" xfId="1" applyFont="1" applyBorder="1" applyAlignment="1" applyProtection="1">
      <alignment horizontal="left" vertical="top" wrapText="1"/>
      <protection hidden="1"/>
    </xf>
    <xf numFmtId="0" fontId="2" fillId="0" borderId="52" xfId="1" applyFont="1" applyBorder="1" applyAlignment="1" applyProtection="1">
      <alignment horizontal="left" vertical="top" wrapText="1"/>
      <protection hidden="1"/>
    </xf>
    <xf numFmtId="0" fontId="2" fillId="8" borderId="50" xfId="1" applyFont="1" applyFill="1" applyBorder="1" applyAlignment="1" applyProtection="1">
      <alignment horizontal="left" vertical="top" wrapText="1"/>
      <protection locked="0"/>
    </xf>
    <xf numFmtId="0" fontId="2" fillId="8" borderId="36" xfId="1" applyFont="1" applyFill="1" applyBorder="1" applyAlignment="1" applyProtection="1">
      <alignment horizontal="left" vertical="top" wrapText="1"/>
      <protection locked="0"/>
    </xf>
    <xf numFmtId="0" fontId="2" fillId="8" borderId="80" xfId="1" applyFont="1" applyFill="1" applyBorder="1" applyAlignment="1" applyProtection="1">
      <alignment horizontal="left" vertical="top" wrapText="1"/>
      <protection locked="0"/>
    </xf>
    <xf numFmtId="0" fontId="2" fillId="7" borderId="56" xfId="1" applyFont="1" applyFill="1" applyBorder="1" applyAlignment="1" applyProtection="1">
      <alignment horizontal="left" vertical="top" wrapText="1"/>
      <protection hidden="1"/>
    </xf>
    <xf numFmtId="0" fontId="2" fillId="7" borderId="55" xfId="1" applyFont="1" applyFill="1" applyBorder="1" applyAlignment="1" applyProtection="1">
      <alignment horizontal="left" vertical="top" wrapText="1"/>
      <protection hidden="1"/>
    </xf>
    <xf numFmtId="0" fontId="2" fillId="7" borderId="55" xfId="1" applyFont="1" applyFill="1" applyBorder="1" applyAlignment="1" applyProtection="1">
      <alignment horizontal="center" vertical="top" wrapText="1"/>
      <protection hidden="1"/>
    </xf>
    <xf numFmtId="0" fontId="2" fillId="7" borderId="40" xfId="1" applyFont="1" applyFill="1" applyBorder="1" applyAlignment="1" applyProtection="1">
      <alignment horizontal="center" vertical="top" wrapText="1"/>
      <protection hidden="1"/>
    </xf>
    <xf numFmtId="0" fontId="4" fillId="7" borderId="40" xfId="1" applyFont="1" applyFill="1" applyBorder="1" applyAlignment="1" applyProtection="1">
      <alignment horizontal="center" vertical="top" wrapText="1"/>
      <protection hidden="1"/>
    </xf>
    <xf numFmtId="2" fontId="4" fillId="7" borderId="47" xfId="1" applyNumberFormat="1" applyFont="1" applyFill="1" applyBorder="1" applyAlignment="1" applyProtection="1">
      <alignment horizontal="center" vertical="top" wrapText="1"/>
      <protection hidden="1"/>
    </xf>
    <xf numFmtId="2" fontId="4" fillId="7" borderId="43" xfId="1" applyNumberFormat="1" applyFont="1" applyFill="1" applyBorder="1" applyAlignment="1" applyProtection="1">
      <alignment horizontal="center" vertical="top" wrapText="1"/>
      <protection hidden="1"/>
    </xf>
    <xf numFmtId="0" fontId="4" fillId="7" borderId="32" xfId="2" applyFont="1" applyFill="1" applyBorder="1" applyAlignment="1" applyProtection="1">
      <alignment horizontal="center" vertical="center" wrapText="1"/>
      <protection hidden="1"/>
    </xf>
    <xf numFmtId="0" fontId="4" fillId="7" borderId="46" xfId="2" applyFont="1" applyFill="1" applyBorder="1" applyAlignment="1" applyProtection="1">
      <alignment horizontal="center" vertical="center" wrapText="1"/>
      <protection hidden="1"/>
    </xf>
    <xf numFmtId="166" fontId="4" fillId="7" borderId="23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41" xfId="2" applyFont="1" applyBorder="1" applyAlignment="1" applyProtection="1">
      <alignment horizontal="left" vertical="top" wrapText="1"/>
      <protection hidden="1"/>
    </xf>
    <xf numFmtId="0" fontId="2" fillId="0" borderId="39" xfId="2" applyFont="1" applyBorder="1" applyAlignment="1" applyProtection="1">
      <alignment horizontal="left" vertical="top" wrapText="1"/>
      <protection hidden="1"/>
    </xf>
    <xf numFmtId="0" fontId="2" fillId="7" borderId="40" xfId="1" applyFont="1" applyFill="1" applyBorder="1" applyAlignment="1" applyProtection="1">
      <alignment horizontal="left" vertical="top" wrapText="1"/>
      <protection hidden="1"/>
    </xf>
    <xf numFmtId="0" fontId="2" fillId="7" borderId="56" xfId="1" applyFont="1" applyFill="1" applyBorder="1" applyAlignment="1" applyProtection="1">
      <alignment horizontal="center" vertical="top" wrapText="1"/>
      <protection hidden="1"/>
    </xf>
    <xf numFmtId="0" fontId="2" fillId="9" borderId="54" xfId="1" applyFont="1" applyFill="1" applyBorder="1" applyAlignment="1" applyProtection="1">
      <alignment horizontal="left" vertical="top" wrapText="1"/>
      <protection hidden="1"/>
    </xf>
    <xf numFmtId="0" fontId="2" fillId="9" borderId="53" xfId="1" applyFont="1" applyFill="1" applyBorder="1" applyAlignment="1" applyProtection="1">
      <alignment horizontal="left" vertical="top" wrapText="1"/>
      <protection hidden="1"/>
    </xf>
    <xf numFmtId="0" fontId="2" fillId="4" borderId="10" xfId="1" applyFont="1" applyFill="1" applyBorder="1" applyAlignment="1" applyProtection="1">
      <alignment horizontal="center" vertical="top"/>
      <protection hidden="1"/>
    </xf>
    <xf numFmtId="0" fontId="2" fillId="4" borderId="15" xfId="1" applyFont="1" applyFill="1" applyBorder="1" applyAlignment="1" applyProtection="1">
      <alignment horizontal="left" vertical="top" wrapText="1"/>
      <protection hidden="1"/>
    </xf>
    <xf numFmtId="0" fontId="2" fillId="4" borderId="12" xfId="1" applyFont="1" applyFill="1" applyBorder="1" applyAlignment="1" applyProtection="1">
      <alignment horizontal="left" vertical="top"/>
      <protection hidden="1"/>
    </xf>
    <xf numFmtId="0" fontId="2" fillId="4" borderId="0" xfId="1" applyFont="1" applyFill="1" applyBorder="1" applyAlignment="1" applyProtection="1">
      <alignment horizontal="center" vertical="top"/>
      <protection hidden="1"/>
    </xf>
    <xf numFmtId="164" fontId="4" fillId="0" borderId="2" xfId="5" applyNumberFormat="1" applyFont="1" applyBorder="1" applyAlignment="1" applyProtection="1">
      <alignment horizontal="right" vertical="top"/>
      <protection hidden="1"/>
    </xf>
    <xf numFmtId="164" fontId="4" fillId="0" borderId="1" xfId="5" applyNumberFormat="1" applyFont="1" applyBorder="1" applyAlignment="1" applyProtection="1">
      <alignment horizontal="right" vertical="top"/>
      <protection hidden="1"/>
    </xf>
    <xf numFmtId="0" fontId="2" fillId="4" borderId="14" xfId="1" applyFont="1" applyFill="1" applyBorder="1" applyAlignment="1" applyProtection="1">
      <alignment horizontal="center" vertical="top"/>
      <protection hidden="1"/>
    </xf>
    <xf numFmtId="0" fontId="2" fillId="4" borderId="11" xfId="1" applyFont="1" applyFill="1" applyBorder="1" applyAlignment="1" applyProtection="1">
      <alignment horizontal="center" vertical="top"/>
      <protection hidden="1"/>
    </xf>
    <xf numFmtId="164" fontId="4" fillId="0" borderId="0" xfId="2" applyNumberFormat="1" applyFont="1" applyFill="1" applyBorder="1" applyAlignment="1" applyProtection="1">
      <alignment horizontal="center" vertical="top" wrapText="1"/>
      <protection hidden="1"/>
    </xf>
    <xf numFmtId="0" fontId="2" fillId="0" borderId="53" xfId="2" applyFont="1" applyBorder="1" applyAlignment="1">
      <alignment horizontal="left" vertical="top" wrapText="1"/>
    </xf>
    <xf numFmtId="0" fontId="2" fillId="0" borderId="52" xfId="2" applyFont="1" applyBorder="1" applyAlignment="1">
      <alignment horizontal="left" vertical="top" wrapText="1"/>
    </xf>
    <xf numFmtId="2" fontId="4" fillId="7" borderId="26" xfId="2" applyNumberFormat="1" applyFont="1" applyFill="1" applyBorder="1" applyAlignment="1" applyProtection="1">
      <alignment horizontal="center" vertical="top" wrapText="1"/>
      <protection hidden="1"/>
    </xf>
    <xf numFmtId="2" fontId="4" fillId="7" borderId="60" xfId="2" applyNumberFormat="1" applyFont="1" applyFill="1" applyBorder="1" applyAlignment="1" applyProtection="1">
      <alignment horizontal="center" vertical="top" wrapText="1"/>
      <protection hidden="1"/>
    </xf>
    <xf numFmtId="0" fontId="2" fillId="12" borderId="50" xfId="2" applyFont="1" applyFill="1" applyBorder="1" applyAlignment="1" applyProtection="1">
      <alignment horizontal="left" vertical="top" wrapText="1"/>
      <protection locked="0"/>
    </xf>
    <xf numFmtId="0" fontId="2" fillId="12" borderId="36" xfId="2" applyFont="1" applyFill="1" applyBorder="1" applyAlignment="1" applyProtection="1">
      <alignment horizontal="left" vertical="top" wrapText="1"/>
      <protection locked="0"/>
    </xf>
    <xf numFmtId="0" fontId="2" fillId="7" borderId="49" xfId="2" applyFont="1" applyFill="1" applyBorder="1" applyAlignment="1" applyProtection="1">
      <alignment horizontal="left" vertical="top" wrapText="1"/>
      <protection hidden="1"/>
    </xf>
    <xf numFmtId="0" fontId="2" fillId="7" borderId="27" xfId="2" applyFont="1" applyFill="1" applyBorder="1" applyAlignment="1" applyProtection="1">
      <alignment horizontal="left" vertical="top" wrapText="1"/>
      <protection hidden="1"/>
    </xf>
    <xf numFmtId="0" fontId="2" fillId="7" borderId="26" xfId="2" applyFont="1" applyFill="1" applyBorder="1" applyAlignment="1" applyProtection="1">
      <alignment horizontal="left" vertical="top" wrapText="1"/>
      <protection hidden="1"/>
    </xf>
    <xf numFmtId="166" fontId="4" fillId="0" borderId="0" xfId="2" applyNumberFormat="1" applyFont="1" applyFill="1" applyBorder="1" applyAlignment="1" applyProtection="1">
      <alignment horizontal="center" vertical="top" wrapText="1"/>
      <protection hidden="1"/>
    </xf>
    <xf numFmtId="0" fontId="2" fillId="0" borderId="59" xfId="2" applyFont="1" applyBorder="1" applyAlignment="1" applyProtection="1">
      <alignment horizontal="left" vertical="top" wrapText="1"/>
      <protection hidden="1"/>
    </xf>
    <xf numFmtId="0" fontId="2" fillId="0" borderId="12" xfId="2" applyFont="1" applyBorder="1" applyAlignment="1" applyProtection="1">
      <alignment horizontal="left" vertical="top" wrapText="1"/>
      <protection hidden="1"/>
    </xf>
    <xf numFmtId="0" fontId="4" fillId="7" borderId="48" xfId="2" applyFont="1" applyFill="1" applyBorder="1" applyAlignment="1" applyProtection="1">
      <alignment horizontal="center" vertical="top" wrapText="1"/>
      <protection hidden="1"/>
    </xf>
    <xf numFmtId="0" fontId="4" fillId="7" borderId="55" xfId="2" applyFont="1" applyFill="1" applyBorder="1" applyAlignment="1" applyProtection="1">
      <alignment horizontal="center" vertical="top" wrapText="1"/>
      <protection hidden="1"/>
    </xf>
    <xf numFmtId="14" fontId="2" fillId="4" borderId="67" xfId="2" applyNumberFormat="1" applyFont="1" applyFill="1" applyBorder="1" applyAlignment="1" applyProtection="1">
      <alignment horizontal="center" vertical="top" wrapText="1"/>
      <protection hidden="1"/>
    </xf>
    <xf numFmtId="2" fontId="2" fillId="4" borderId="67" xfId="2" applyNumberFormat="1" applyFont="1" applyFill="1" applyBorder="1" applyAlignment="1" applyProtection="1">
      <alignment horizontal="center" vertical="top" wrapText="1"/>
      <protection hidden="1"/>
    </xf>
    <xf numFmtId="0" fontId="2" fillId="0" borderId="9" xfId="2" applyFont="1" applyBorder="1" applyAlignment="1" applyProtection="1">
      <alignment horizontal="left" vertical="top" wrapText="1"/>
      <protection hidden="1"/>
    </xf>
    <xf numFmtId="0" fontId="2" fillId="0" borderId="0" xfId="2" applyFont="1" applyFill="1" applyBorder="1" applyAlignment="1" applyProtection="1">
      <alignment horizontal="center" vertical="top"/>
      <protection hidden="1"/>
    </xf>
    <xf numFmtId="0" fontId="2" fillId="0" borderId="0" xfId="2" applyFont="1" applyFill="1" applyBorder="1" applyAlignment="1" applyProtection="1">
      <alignment horizontal="center" vertical="top" wrapText="1"/>
      <protection hidden="1"/>
    </xf>
    <xf numFmtId="164" fontId="4" fillId="3" borderId="8" xfId="2" applyNumberFormat="1" applyFont="1" applyFill="1" applyBorder="1" applyAlignment="1" applyProtection="1">
      <alignment horizontal="center" vertical="top" wrapText="1"/>
      <protection hidden="1"/>
    </xf>
    <xf numFmtId="0" fontId="2" fillId="12" borderId="80" xfId="2" applyFont="1" applyFill="1" applyBorder="1" applyAlignment="1" applyProtection="1">
      <alignment horizontal="left" vertical="top" wrapText="1"/>
      <protection locked="0"/>
    </xf>
    <xf numFmtId="0" fontId="0" fillId="14" borderId="0" xfId="0" applyFill="1"/>
    <xf numFmtId="0" fontId="6" fillId="15" borderId="0" xfId="0" applyFont="1" applyFill="1"/>
  </cellXfs>
  <cellStyles count="6">
    <cellStyle name="Čárka 2" xfId="4"/>
    <cellStyle name="Měna 2" xfId="5"/>
    <cellStyle name="normální" xfId="0" builtinId="0"/>
    <cellStyle name="Normální 2" xfId="2"/>
    <cellStyle name="normální_Komunikační služby KIVS - Praha" xfId="3"/>
    <cellStyle name="Styl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chah/Local%20Settings/Temp/Docs/MICR/final/Hlas/media/usbdisk/KIVS_Final/Komunika&#269;n&#237;%20slu&#382;by%20KIVS%20-%20St&#345;edo&#269;esk&#25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chah/Local%20Settings/Temp/Docs/MICR/final/Hlas/viktor.hollmann/Dokumenty/KIVS%20-%20061222/061214%20-%20Slu&#382;by%20Housing%20a%20Hosting%20KI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Nove_listy/Provadeci_rizeni_KIVS_2008/Master_v00-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lužby KIV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užby KIVS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L"/>
      <sheetName val="Služby"/>
      <sheetName val="IDs"/>
    </sheetNames>
    <sheetDataSet>
      <sheetData sheetId="0">
        <row r="10">
          <cell r="C10" t="str">
            <v>28 kalendářních dnů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C15" sqref="C15"/>
    </sheetView>
  </sheetViews>
  <sheetFormatPr defaultRowHeight="15"/>
  <cols>
    <col min="2" max="2" width="12.140625" customWidth="1"/>
    <col min="3" max="3" width="41.28515625" customWidth="1"/>
  </cols>
  <sheetData>
    <row r="1" spans="1:3">
      <c r="A1" s="464" t="s">
        <v>3</v>
      </c>
      <c r="B1" s="464"/>
      <c r="C1" s="464"/>
    </row>
    <row r="2" spans="1:3">
      <c r="A2" s="465" t="s">
        <v>0</v>
      </c>
      <c r="B2" s="465" t="s">
        <v>1</v>
      </c>
      <c r="C2" s="465" t="s">
        <v>2</v>
      </c>
    </row>
    <row r="3" spans="1:3">
      <c r="A3" t="s">
        <v>4</v>
      </c>
      <c r="B3" t="s">
        <v>13</v>
      </c>
      <c r="C3" t="s">
        <v>22</v>
      </c>
    </row>
    <row r="4" spans="1:3">
      <c r="A4" t="s">
        <v>5</v>
      </c>
      <c r="B4" t="s">
        <v>14</v>
      </c>
      <c r="C4" t="s">
        <v>30</v>
      </c>
    </row>
    <row r="5" spans="1:3">
      <c r="A5" t="s">
        <v>6</v>
      </c>
      <c r="B5" t="s">
        <v>15</v>
      </c>
      <c r="C5" t="s">
        <v>29</v>
      </c>
    </row>
    <row r="6" spans="1:3">
      <c r="A6" t="s">
        <v>7</v>
      </c>
      <c r="B6" t="s">
        <v>16</v>
      </c>
      <c r="C6" t="s">
        <v>23</v>
      </c>
    </row>
    <row r="7" spans="1:3">
      <c r="A7" t="s">
        <v>8</v>
      </c>
      <c r="B7" t="s">
        <v>17</v>
      </c>
      <c r="C7" t="s">
        <v>24</v>
      </c>
    </row>
    <row r="8" spans="1:3">
      <c r="A8" t="s">
        <v>9</v>
      </c>
      <c r="B8" t="s">
        <v>18</v>
      </c>
      <c r="C8" t="s">
        <v>25</v>
      </c>
    </row>
    <row r="9" spans="1:3">
      <c r="A9" t="s">
        <v>10</v>
      </c>
      <c r="B9" t="s">
        <v>19</v>
      </c>
      <c r="C9" t="s">
        <v>26</v>
      </c>
    </row>
    <row r="10" spans="1:3">
      <c r="A10" t="s">
        <v>11</v>
      </c>
      <c r="B10" t="s">
        <v>20</v>
      </c>
      <c r="C10" t="s">
        <v>27</v>
      </c>
    </row>
    <row r="11" spans="1:3">
      <c r="A11" t="s">
        <v>12</v>
      </c>
      <c r="B11" t="s">
        <v>21</v>
      </c>
      <c r="C11" t="s">
        <v>28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42"/>
  <sheetViews>
    <sheetView zoomScale="75" zoomScaleNormal="75" workbookViewId="0">
      <selection activeCell="C10" sqref="C10:G10"/>
    </sheetView>
  </sheetViews>
  <sheetFormatPr defaultColWidth="9.28515625" defaultRowHeight="12.75"/>
  <cols>
    <col min="1" max="1" width="27.42578125" style="5" customWidth="1"/>
    <col min="2" max="2" width="15.42578125" style="1" customWidth="1"/>
    <col min="3" max="3" width="11.5703125" style="1" customWidth="1"/>
    <col min="4" max="4" width="68.28515625" style="1" customWidth="1"/>
    <col min="5" max="6" width="14.7109375" style="1" customWidth="1"/>
    <col min="7" max="7" width="17" style="1" customWidth="1"/>
    <col min="8" max="8" width="18" style="4" customWidth="1"/>
    <col min="9" max="10" width="12.28515625" style="1" customWidth="1"/>
    <col min="11" max="11" width="9.28515625" style="2" customWidth="1"/>
    <col min="12" max="12" width="9.28515625" style="2" hidden="1" customWidth="1"/>
    <col min="13" max="13" width="10.28515625" style="2" hidden="1" customWidth="1"/>
    <col min="14" max="16" width="10.28515625" style="3" hidden="1" customWidth="1"/>
    <col min="17" max="17" width="10.42578125" style="2" hidden="1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01" t="s">
        <v>93</v>
      </c>
      <c r="B1" s="402"/>
      <c r="C1" s="402"/>
      <c r="D1" s="402"/>
      <c r="E1" s="402"/>
      <c r="F1" s="402"/>
      <c r="G1" s="403"/>
    </row>
    <row r="2" spans="1:25">
      <c r="A2" s="103" t="s">
        <v>92</v>
      </c>
      <c r="B2" s="102"/>
      <c r="C2" s="404" t="s">
        <v>4</v>
      </c>
      <c r="D2" s="404"/>
      <c r="E2" s="404"/>
      <c r="F2" s="404"/>
      <c r="G2" s="405"/>
    </row>
    <row r="3" spans="1:25" ht="12.75" customHeight="1">
      <c r="A3" s="103" t="s">
        <v>91</v>
      </c>
      <c r="B3" s="102"/>
      <c r="C3" s="404" t="s">
        <v>13</v>
      </c>
      <c r="D3" s="404"/>
      <c r="E3" s="404"/>
      <c r="F3" s="404"/>
      <c r="G3" s="405"/>
    </row>
    <row r="4" spans="1:25" ht="12.75" customHeight="1">
      <c r="A4" s="103" t="s">
        <v>90</v>
      </c>
      <c r="B4" s="102"/>
      <c r="C4" s="399" t="s">
        <v>22</v>
      </c>
      <c r="D4" s="399"/>
      <c r="E4" s="399"/>
      <c r="F4" s="399"/>
      <c r="G4" s="400"/>
    </row>
    <row r="5" spans="1:25" ht="79.5" customHeight="1">
      <c r="A5" s="103" t="s">
        <v>88</v>
      </c>
      <c r="B5" s="102"/>
      <c r="C5" s="399" t="s">
        <v>815</v>
      </c>
      <c r="D5" s="399"/>
      <c r="E5" s="399"/>
      <c r="F5" s="399"/>
      <c r="G5" s="400"/>
    </row>
    <row r="6" spans="1:25" ht="12.75" customHeight="1">
      <c r="A6" s="103" t="s">
        <v>86</v>
      </c>
      <c r="B6" s="102"/>
      <c r="C6" s="399" t="s">
        <v>85</v>
      </c>
      <c r="D6" s="399"/>
      <c r="E6" s="399"/>
      <c r="F6" s="399"/>
      <c r="G6" s="400"/>
    </row>
    <row r="7" spans="1:25" ht="12.75" customHeight="1">
      <c r="A7" s="103" t="s">
        <v>84</v>
      </c>
      <c r="B7" s="102"/>
      <c r="C7" s="399" t="s">
        <v>83</v>
      </c>
      <c r="D7" s="399"/>
      <c r="E7" s="399"/>
      <c r="F7" s="399"/>
      <c r="G7" s="400"/>
    </row>
    <row r="8" spans="1:25" ht="12.75" customHeight="1">
      <c r="A8" s="103" t="s">
        <v>82</v>
      </c>
      <c r="B8" s="102"/>
      <c r="C8" s="399" t="s">
        <v>700</v>
      </c>
      <c r="D8" s="399"/>
      <c r="E8" s="399"/>
      <c r="F8" s="399"/>
      <c r="G8" s="400"/>
    </row>
    <row r="9" spans="1:25" ht="12.75" customHeight="1">
      <c r="A9" s="103" t="s">
        <v>80</v>
      </c>
      <c r="B9" s="102"/>
      <c r="C9" s="399" t="s">
        <v>700</v>
      </c>
      <c r="D9" s="399"/>
      <c r="E9" s="399"/>
      <c r="F9" s="399"/>
      <c r="G9" s="400"/>
    </row>
    <row r="10" spans="1:25">
      <c r="A10" s="101" t="s">
        <v>78</v>
      </c>
      <c r="B10" s="100"/>
      <c r="C10" s="417" t="s">
        <v>855</v>
      </c>
      <c r="D10" s="415"/>
      <c r="E10" s="415"/>
      <c r="F10" s="415"/>
      <c r="G10" s="416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394"/>
      <c r="G11" s="395" t="s">
        <v>75</v>
      </c>
      <c r="H11" s="1"/>
      <c r="J11" s="2"/>
      <c r="M11" s="391" t="s">
        <v>74</v>
      </c>
      <c r="N11" s="391"/>
      <c r="O11" s="392" t="s">
        <v>73</v>
      </c>
      <c r="P11" s="392"/>
      <c r="X11" s="1"/>
      <c r="Y11" s="1"/>
    </row>
    <row r="12" spans="1:25" ht="25.5">
      <c r="A12" s="96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230" t="s">
        <v>67</v>
      </c>
      <c r="G12" s="396"/>
      <c r="H12" s="1"/>
      <c r="J12" s="2"/>
      <c r="M12" s="229" t="s">
        <v>68</v>
      </c>
      <c r="N12" s="229" t="s">
        <v>67</v>
      </c>
      <c r="O12" s="228" t="s">
        <v>68</v>
      </c>
      <c r="P12" s="228" t="s">
        <v>67</v>
      </c>
      <c r="X12" s="1"/>
      <c r="Y12" s="1"/>
    </row>
    <row r="13" spans="1:25" ht="12.75" customHeight="1">
      <c r="A13" s="387" t="s">
        <v>699</v>
      </c>
      <c r="B13" s="117" t="s">
        <v>65</v>
      </c>
      <c r="C13" s="226" t="s">
        <v>64</v>
      </c>
      <c r="D13" s="116" t="s">
        <v>814</v>
      </c>
      <c r="E13" s="225">
        <v>1</v>
      </c>
      <c r="F13" s="225">
        <v>1</v>
      </c>
      <c r="G13" s="114">
        <v>0.8</v>
      </c>
      <c r="H13" s="1"/>
      <c r="J13" s="2"/>
      <c r="M13" s="80">
        <f t="shared" ref="M13:M21" si="0">E13*G13</f>
        <v>0.8</v>
      </c>
      <c r="N13" s="80">
        <f t="shared" ref="N13:N21" si="1">F13*G13</f>
        <v>0.8</v>
      </c>
      <c r="O13" s="86">
        <f>SUM(M13:M15)</f>
        <v>0.8</v>
      </c>
      <c r="P13" s="86">
        <f>SUM(N13:N15)</f>
        <v>0.8</v>
      </c>
      <c r="X13" s="1"/>
      <c r="Y13" s="1"/>
    </row>
    <row r="14" spans="1:25" ht="12.75" customHeight="1">
      <c r="A14" s="387"/>
      <c r="B14" s="371" t="s">
        <v>62</v>
      </c>
      <c r="C14" s="370" t="s">
        <v>695</v>
      </c>
      <c r="D14" s="369" t="s">
        <v>813</v>
      </c>
      <c r="E14" s="222"/>
      <c r="F14" s="222"/>
      <c r="G14" s="114">
        <v>0.05</v>
      </c>
      <c r="H14" s="1"/>
      <c r="J14" s="2"/>
      <c r="M14" s="80">
        <f t="shared" si="0"/>
        <v>0</v>
      </c>
      <c r="N14" s="80">
        <f t="shared" si="1"/>
        <v>0</v>
      </c>
      <c r="O14" s="79"/>
      <c r="P14" s="79"/>
      <c r="X14" s="1"/>
      <c r="Y14" s="1"/>
    </row>
    <row r="15" spans="1:25" ht="12.75" customHeight="1">
      <c r="A15" s="387"/>
      <c r="B15" s="117" t="s">
        <v>680</v>
      </c>
      <c r="C15" s="226" t="s">
        <v>692</v>
      </c>
      <c r="D15" s="116" t="s">
        <v>710</v>
      </c>
      <c r="E15" s="222"/>
      <c r="F15" s="222"/>
      <c r="G15" s="114">
        <v>0.15</v>
      </c>
      <c r="H15" s="1"/>
      <c r="J15" s="2"/>
      <c r="M15" s="80">
        <f t="shared" si="0"/>
        <v>0</v>
      </c>
      <c r="N15" s="80">
        <f t="shared" si="1"/>
        <v>0</v>
      </c>
      <c r="O15" s="79"/>
      <c r="P15" s="79"/>
      <c r="X15" s="1"/>
      <c r="Y15" s="1"/>
    </row>
    <row r="16" spans="1:25" ht="12.75" customHeight="1">
      <c r="A16" s="387" t="s">
        <v>690</v>
      </c>
      <c r="B16" s="117" t="s">
        <v>689</v>
      </c>
      <c r="C16" s="226" t="s">
        <v>97</v>
      </c>
      <c r="D16" s="116" t="s">
        <v>688</v>
      </c>
      <c r="E16" s="222"/>
      <c r="F16" s="222"/>
      <c r="G16" s="114">
        <v>0.02</v>
      </c>
      <c r="H16" s="1"/>
      <c r="J16" s="2"/>
      <c r="M16" s="80">
        <f t="shared" si="0"/>
        <v>0</v>
      </c>
      <c r="N16" s="80">
        <f t="shared" si="1"/>
        <v>0</v>
      </c>
      <c r="O16" s="86">
        <f>SUM(M16:M17)</f>
        <v>0.98</v>
      </c>
      <c r="P16" s="86">
        <f>SUM(N16:N17)</f>
        <v>0.98</v>
      </c>
      <c r="X16" s="1"/>
      <c r="Y16" s="1"/>
    </row>
    <row r="17" spans="1:25" ht="12.75" customHeight="1">
      <c r="A17" s="387"/>
      <c r="B17" s="117" t="s">
        <v>687</v>
      </c>
      <c r="C17" s="226" t="s">
        <v>95</v>
      </c>
      <c r="D17" s="116" t="s">
        <v>686</v>
      </c>
      <c r="E17" s="225">
        <v>1</v>
      </c>
      <c r="F17" s="225">
        <v>1</v>
      </c>
      <c r="G17" s="114">
        <v>0.98</v>
      </c>
      <c r="H17" s="1"/>
      <c r="J17" s="2"/>
      <c r="M17" s="80">
        <f t="shared" si="0"/>
        <v>0.98</v>
      </c>
      <c r="N17" s="80">
        <f t="shared" si="1"/>
        <v>0.98</v>
      </c>
      <c r="O17" s="79"/>
      <c r="P17" s="79"/>
      <c r="X17" s="1"/>
      <c r="Y17" s="1"/>
    </row>
    <row r="18" spans="1:25" ht="12.75" customHeight="1">
      <c r="A18" s="387" t="s">
        <v>685</v>
      </c>
      <c r="B18" s="117" t="s">
        <v>65</v>
      </c>
      <c r="C18" s="226" t="s">
        <v>812</v>
      </c>
      <c r="D18" s="116" t="s">
        <v>811</v>
      </c>
      <c r="E18" s="225">
        <v>1</v>
      </c>
      <c r="F18" s="225">
        <v>1</v>
      </c>
      <c r="G18" s="114">
        <v>0.9</v>
      </c>
      <c r="H18" s="1"/>
      <c r="J18" s="2"/>
      <c r="M18" s="80">
        <f t="shared" si="0"/>
        <v>0.9</v>
      </c>
      <c r="N18" s="80">
        <f t="shared" si="1"/>
        <v>0.9</v>
      </c>
      <c r="O18" s="86">
        <f>SUM(M18:M21)</f>
        <v>0.9</v>
      </c>
      <c r="P18" s="86">
        <f>SUM(N18:N21)</f>
        <v>0.9</v>
      </c>
      <c r="X18" s="1"/>
      <c r="Y18" s="1"/>
    </row>
    <row r="19" spans="1:25" ht="12.75" customHeight="1">
      <c r="A19" s="387"/>
      <c r="B19" s="117" t="s">
        <v>62</v>
      </c>
      <c r="C19" s="226" t="s">
        <v>810</v>
      </c>
      <c r="D19" s="116" t="s">
        <v>809</v>
      </c>
      <c r="E19" s="222"/>
      <c r="F19" s="222"/>
      <c r="G19" s="114">
        <v>0.04</v>
      </c>
      <c r="H19" s="1"/>
      <c r="J19" s="2"/>
      <c r="M19" s="80">
        <f t="shared" si="0"/>
        <v>0</v>
      </c>
      <c r="N19" s="80">
        <f t="shared" si="1"/>
        <v>0</v>
      </c>
      <c r="O19" s="79"/>
      <c r="P19" s="79"/>
      <c r="X19" s="1"/>
      <c r="Y19" s="1"/>
    </row>
    <row r="20" spans="1:25" ht="15" customHeight="1">
      <c r="A20" s="387"/>
      <c r="B20" s="117" t="s">
        <v>680</v>
      </c>
      <c r="C20" s="117" t="s">
        <v>808</v>
      </c>
      <c r="D20" s="116" t="s">
        <v>807</v>
      </c>
      <c r="E20" s="222"/>
      <c r="F20" s="222"/>
      <c r="G20" s="114">
        <v>0.04</v>
      </c>
      <c r="H20" s="70"/>
      <c r="I20" s="70"/>
      <c r="J20" s="71"/>
      <c r="K20" s="71"/>
      <c r="L20" s="71"/>
      <c r="M20" s="80">
        <f t="shared" si="0"/>
        <v>0</v>
      </c>
      <c r="N20" s="80">
        <f t="shared" si="1"/>
        <v>0</v>
      </c>
      <c r="O20" s="86"/>
      <c r="P20" s="86"/>
      <c r="X20" s="1"/>
      <c r="Y20" s="1"/>
    </row>
    <row r="21" spans="1:25" ht="15.75" customHeight="1">
      <c r="A21" s="388"/>
      <c r="B21" s="109" t="s">
        <v>677</v>
      </c>
      <c r="C21" s="109" t="s">
        <v>806</v>
      </c>
      <c r="D21" s="108" t="s">
        <v>805</v>
      </c>
      <c r="E21" s="83"/>
      <c r="F21" s="83"/>
      <c r="G21" s="106">
        <v>0.02</v>
      </c>
      <c r="H21" s="223"/>
      <c r="I21" s="70"/>
      <c r="J21" s="71"/>
      <c r="K21" s="71"/>
      <c r="L21" s="71"/>
      <c r="M21" s="80">
        <f t="shared" si="0"/>
        <v>0</v>
      </c>
      <c r="N21" s="80">
        <f t="shared" si="1"/>
        <v>0</v>
      </c>
      <c r="O21" s="224"/>
      <c r="P21" s="224"/>
      <c r="X21" s="1"/>
      <c r="Y21" s="1"/>
    </row>
    <row r="22" spans="1:25" s="70" customFormat="1" ht="26.25" customHeight="1">
      <c r="A22" s="78"/>
      <c r="B22" s="77"/>
      <c r="C22" s="76"/>
      <c r="D22" s="75" t="s">
        <v>59</v>
      </c>
      <c r="E22" s="51"/>
      <c r="F22" s="51"/>
      <c r="G22" s="72"/>
      <c r="H22" s="74"/>
      <c r="I22" s="74"/>
      <c r="J22" s="73"/>
      <c r="K22" s="73"/>
      <c r="L22" s="73"/>
      <c r="M22" s="72"/>
      <c r="N22" s="72"/>
      <c r="O22" s="72"/>
      <c r="P22" s="71"/>
      <c r="Q22" s="71"/>
      <c r="R22" s="71"/>
      <c r="S22" s="71"/>
      <c r="T22" s="71"/>
      <c r="U22" s="71"/>
      <c r="V22" s="71"/>
      <c r="W22" s="71"/>
      <c r="X22" s="71"/>
    </row>
    <row r="23" spans="1:25" s="70" customFormat="1" ht="26.25" customHeight="1">
      <c r="A23" s="211"/>
      <c r="B23" s="210"/>
      <c r="C23" s="210"/>
      <c r="D23" s="210"/>
      <c r="E23" s="368"/>
      <c r="F23" s="368"/>
      <c r="G23" s="72"/>
      <c r="H23" s="74"/>
      <c r="I23" s="74"/>
      <c r="J23" s="73"/>
      <c r="K23" s="73"/>
      <c r="L23" s="73"/>
      <c r="M23" s="72"/>
      <c r="N23" s="72"/>
      <c r="O23" s="72"/>
      <c r="P23" s="71"/>
      <c r="Q23" s="71"/>
      <c r="R23" s="71"/>
      <c r="S23" s="71"/>
      <c r="T23" s="71"/>
      <c r="U23" s="71"/>
      <c r="V23" s="71"/>
      <c r="W23" s="71"/>
      <c r="X23" s="71"/>
    </row>
    <row r="24" spans="1:25" ht="12.75" customHeight="1">
      <c r="A24" s="98" t="s">
        <v>121</v>
      </c>
      <c r="B24" s="97"/>
      <c r="C24" s="97"/>
      <c r="D24" s="97"/>
      <c r="E24" s="393" t="s">
        <v>120</v>
      </c>
      <c r="F24" s="394"/>
      <c r="G24" s="395" t="s">
        <v>75</v>
      </c>
      <c r="H24" s="1"/>
      <c r="J24" s="2"/>
      <c r="M24" s="397" t="s">
        <v>74</v>
      </c>
      <c r="N24" s="397"/>
      <c r="O24" s="398" t="s">
        <v>73</v>
      </c>
      <c r="P24" s="398"/>
      <c r="X24" s="1"/>
      <c r="Y24" s="1"/>
    </row>
    <row r="25" spans="1:25" ht="25.5">
      <c r="A25" s="123" t="s">
        <v>72</v>
      </c>
      <c r="B25" s="122" t="s">
        <v>71</v>
      </c>
      <c r="C25" s="122" t="s">
        <v>70</v>
      </c>
      <c r="D25" s="122" t="s">
        <v>69</v>
      </c>
      <c r="E25" s="121" t="s">
        <v>68</v>
      </c>
      <c r="F25" s="120" t="s">
        <v>67</v>
      </c>
      <c r="G25" s="396"/>
      <c r="H25" s="1"/>
      <c r="J25" s="2"/>
      <c r="M25" s="119" t="s">
        <v>68</v>
      </c>
      <c r="N25" s="119" t="s">
        <v>67</v>
      </c>
      <c r="O25" s="118" t="s">
        <v>68</v>
      </c>
      <c r="P25" s="118" t="s">
        <v>67</v>
      </c>
      <c r="X25" s="1"/>
      <c r="Y25" s="1"/>
    </row>
    <row r="26" spans="1:25" s="70" customFormat="1" ht="38.25">
      <c r="A26" s="390" t="s">
        <v>804</v>
      </c>
      <c r="B26" s="113" t="s">
        <v>803</v>
      </c>
      <c r="C26" s="113" t="s">
        <v>97</v>
      </c>
      <c r="D26" s="112" t="s">
        <v>802</v>
      </c>
      <c r="E26" s="111"/>
      <c r="F26" s="111"/>
      <c r="G26" s="110">
        <v>0.85</v>
      </c>
      <c r="J26" s="71"/>
      <c r="K26" s="71"/>
      <c r="L26" s="71"/>
      <c r="M26" s="80">
        <f t="shared" ref="M26:M51" si="2">E26*G26</f>
        <v>0</v>
      </c>
      <c r="N26" s="80">
        <f t="shared" ref="N26:N51" si="3">F26*G26</f>
        <v>0</v>
      </c>
      <c r="O26" s="86">
        <f>SUM(M26:M27)</f>
        <v>0</v>
      </c>
      <c r="P26" s="86">
        <f>SUM(N26:N27)</f>
        <v>0</v>
      </c>
      <c r="Q26" s="71"/>
      <c r="R26" s="71"/>
      <c r="S26" s="71"/>
      <c r="T26" s="71"/>
      <c r="U26" s="71"/>
      <c r="V26" s="71"/>
      <c r="W26" s="71"/>
    </row>
    <row r="27" spans="1:25" s="70" customFormat="1">
      <c r="A27" s="387"/>
      <c r="B27" s="117" t="s">
        <v>801</v>
      </c>
      <c r="C27" s="117" t="s">
        <v>95</v>
      </c>
      <c r="D27" s="116" t="s">
        <v>800</v>
      </c>
      <c r="E27" s="115">
        <v>0</v>
      </c>
      <c r="F27" s="115">
        <v>0</v>
      </c>
      <c r="G27" s="114">
        <v>0.15</v>
      </c>
      <c r="J27" s="71"/>
      <c r="K27" s="71"/>
      <c r="L27" s="71"/>
      <c r="M27" s="80">
        <f t="shared" si="2"/>
        <v>0</v>
      </c>
      <c r="N27" s="80">
        <f t="shared" si="3"/>
        <v>0</v>
      </c>
      <c r="O27" s="86"/>
      <c r="P27" s="86"/>
      <c r="Q27" s="71"/>
      <c r="R27" s="71"/>
      <c r="S27" s="71"/>
      <c r="T27" s="71"/>
      <c r="U27" s="71"/>
      <c r="V27" s="71"/>
      <c r="W27" s="71"/>
    </row>
    <row r="28" spans="1:25" s="70" customFormat="1" ht="76.5">
      <c r="A28" s="390" t="s">
        <v>799</v>
      </c>
      <c r="B28" s="113" t="s">
        <v>798</v>
      </c>
      <c r="C28" s="113" t="s">
        <v>97</v>
      </c>
      <c r="D28" s="112" t="s">
        <v>797</v>
      </c>
      <c r="E28" s="111"/>
      <c r="F28" s="111"/>
      <c r="G28" s="110">
        <v>0.95</v>
      </c>
      <c r="J28" s="71"/>
      <c r="K28" s="71"/>
      <c r="L28" s="71"/>
      <c r="M28" s="80">
        <f t="shared" si="2"/>
        <v>0</v>
      </c>
      <c r="N28" s="80">
        <f t="shared" si="3"/>
        <v>0</v>
      </c>
      <c r="O28" s="86">
        <f>SUM(M28:M29)</f>
        <v>0</v>
      </c>
      <c r="P28" s="86">
        <f>SUM(N28:N29)</f>
        <v>0</v>
      </c>
      <c r="Q28" s="71"/>
      <c r="R28" s="71"/>
      <c r="S28" s="71"/>
      <c r="T28" s="71"/>
      <c r="U28" s="71"/>
      <c r="V28" s="71"/>
      <c r="W28" s="71"/>
    </row>
    <row r="29" spans="1:25" s="70" customFormat="1">
      <c r="A29" s="387"/>
      <c r="B29" s="117" t="s">
        <v>796</v>
      </c>
      <c r="C29" s="117" t="s">
        <v>95</v>
      </c>
      <c r="D29" s="116" t="s">
        <v>795</v>
      </c>
      <c r="E29" s="115">
        <v>0</v>
      </c>
      <c r="F29" s="115">
        <v>0</v>
      </c>
      <c r="G29" s="114">
        <v>0.5</v>
      </c>
      <c r="J29" s="71"/>
      <c r="K29" s="71"/>
      <c r="L29" s="71"/>
      <c r="M29" s="80">
        <f t="shared" si="2"/>
        <v>0</v>
      </c>
      <c r="N29" s="80">
        <f t="shared" si="3"/>
        <v>0</v>
      </c>
      <c r="O29" s="86"/>
      <c r="P29" s="86"/>
      <c r="Q29" s="71"/>
      <c r="R29" s="71"/>
      <c r="S29" s="71"/>
      <c r="T29" s="71"/>
      <c r="U29" s="71"/>
      <c r="V29" s="71"/>
      <c r="W29" s="71"/>
    </row>
    <row r="30" spans="1:25" s="70" customFormat="1" ht="25.5">
      <c r="A30" s="390" t="s">
        <v>451</v>
      </c>
      <c r="B30" s="113" t="s">
        <v>450</v>
      </c>
      <c r="C30" s="113" t="s">
        <v>97</v>
      </c>
      <c r="D30" s="112" t="s">
        <v>449</v>
      </c>
      <c r="E30" s="111"/>
      <c r="F30" s="111"/>
      <c r="G30" s="110">
        <v>0.7</v>
      </c>
      <c r="J30" s="71"/>
      <c r="K30" s="71"/>
      <c r="L30" s="71"/>
      <c r="M30" s="80">
        <f t="shared" si="2"/>
        <v>0</v>
      </c>
      <c r="N30" s="80">
        <f t="shared" si="3"/>
        <v>0</v>
      </c>
      <c r="O30" s="86">
        <f>SUM(M30:M31)</f>
        <v>0</v>
      </c>
      <c r="P30" s="86">
        <f>SUM(N30:N31)</f>
        <v>0</v>
      </c>
      <c r="Q30" s="71"/>
      <c r="R30" s="71"/>
      <c r="S30" s="71"/>
      <c r="T30" s="71"/>
      <c r="U30" s="71"/>
      <c r="V30" s="71"/>
      <c r="W30" s="71"/>
    </row>
    <row r="31" spans="1:25" s="70" customFormat="1" ht="25.5" customHeight="1">
      <c r="A31" s="387"/>
      <c r="B31" s="117" t="s">
        <v>448</v>
      </c>
      <c r="C31" s="117" t="s">
        <v>95</v>
      </c>
      <c r="D31" s="116" t="s">
        <v>447</v>
      </c>
      <c r="E31" s="115">
        <v>0</v>
      </c>
      <c r="F31" s="115">
        <v>0</v>
      </c>
      <c r="G31" s="114">
        <v>0.3</v>
      </c>
      <c r="J31" s="71"/>
      <c r="K31" s="71"/>
      <c r="L31" s="71"/>
      <c r="M31" s="80">
        <f t="shared" si="2"/>
        <v>0</v>
      </c>
      <c r="N31" s="80">
        <f t="shared" si="3"/>
        <v>0</v>
      </c>
      <c r="O31" s="86"/>
      <c r="P31" s="86"/>
      <c r="Q31" s="71"/>
      <c r="R31" s="71"/>
      <c r="S31" s="71"/>
      <c r="T31" s="71"/>
      <c r="U31" s="71"/>
      <c r="V31" s="71"/>
      <c r="W31" s="71"/>
    </row>
    <row r="32" spans="1:25" s="70" customFormat="1" ht="15" customHeight="1">
      <c r="A32" s="387" t="s">
        <v>446</v>
      </c>
      <c r="B32" s="117" t="s">
        <v>445</v>
      </c>
      <c r="C32" s="117" t="s">
        <v>97</v>
      </c>
      <c r="D32" s="116" t="s">
        <v>444</v>
      </c>
      <c r="E32" s="131"/>
      <c r="F32" s="131"/>
      <c r="G32" s="114">
        <v>0.05</v>
      </c>
      <c r="J32" s="71"/>
      <c r="K32" s="71"/>
      <c r="L32" s="71"/>
      <c r="M32" s="80">
        <f t="shared" si="2"/>
        <v>0</v>
      </c>
      <c r="N32" s="80">
        <f t="shared" si="3"/>
        <v>0</v>
      </c>
      <c r="O32" s="86">
        <f>SUM(M32:M33)</f>
        <v>0</v>
      </c>
      <c r="P32" s="86">
        <f>SUM(N32:N33)</f>
        <v>0</v>
      </c>
      <c r="Q32" s="71"/>
      <c r="R32" s="71"/>
      <c r="S32" s="71"/>
      <c r="T32" s="71"/>
      <c r="U32" s="71"/>
      <c r="V32" s="71"/>
      <c r="W32" s="71"/>
    </row>
    <row r="33" spans="1:23" s="70" customFormat="1" ht="15.75" customHeight="1">
      <c r="A33" s="387"/>
      <c r="B33" s="117" t="s">
        <v>443</v>
      </c>
      <c r="C33" s="117" t="s">
        <v>95</v>
      </c>
      <c r="D33" s="116" t="s">
        <v>442</v>
      </c>
      <c r="E33" s="115">
        <v>0</v>
      </c>
      <c r="F33" s="115">
        <v>0</v>
      </c>
      <c r="G33" s="114">
        <v>0.95</v>
      </c>
      <c r="J33" s="71"/>
      <c r="K33" s="71"/>
      <c r="L33" s="71"/>
      <c r="M33" s="80">
        <f t="shared" si="2"/>
        <v>0</v>
      </c>
      <c r="N33" s="80">
        <f t="shared" si="3"/>
        <v>0</v>
      </c>
      <c r="O33" s="86"/>
      <c r="P33" s="86"/>
      <c r="Q33" s="71"/>
      <c r="R33" s="71"/>
      <c r="S33" s="71"/>
      <c r="T33" s="71"/>
      <c r="U33" s="71"/>
      <c r="V33" s="71"/>
      <c r="W33" s="71"/>
    </row>
    <row r="34" spans="1:23" s="70" customFormat="1" ht="15" customHeight="1">
      <c r="A34" s="387" t="s">
        <v>441</v>
      </c>
      <c r="B34" s="117" t="s">
        <v>440</v>
      </c>
      <c r="C34" s="117" t="s">
        <v>97</v>
      </c>
      <c r="D34" s="116" t="s">
        <v>439</v>
      </c>
      <c r="E34" s="131"/>
      <c r="F34" s="131"/>
      <c r="G34" s="114">
        <v>0.05</v>
      </c>
      <c r="J34" s="71"/>
      <c r="K34" s="71"/>
      <c r="L34" s="71"/>
      <c r="M34" s="80">
        <f t="shared" si="2"/>
        <v>0</v>
      </c>
      <c r="N34" s="80">
        <f t="shared" si="3"/>
        <v>0</v>
      </c>
      <c r="O34" s="86">
        <f>SUM(M34:M35)</f>
        <v>0</v>
      </c>
      <c r="P34" s="86">
        <f>SUM(N34:N35)</f>
        <v>0</v>
      </c>
      <c r="Q34" s="71"/>
      <c r="R34" s="71"/>
      <c r="S34" s="71"/>
      <c r="T34" s="71"/>
      <c r="U34" s="71"/>
      <c r="V34" s="71"/>
      <c r="W34" s="71"/>
    </row>
    <row r="35" spans="1:23" s="70" customFormat="1" ht="15.75" customHeight="1">
      <c r="A35" s="387"/>
      <c r="B35" s="117" t="s">
        <v>438</v>
      </c>
      <c r="C35" s="117" t="s">
        <v>95</v>
      </c>
      <c r="D35" s="116" t="s">
        <v>437</v>
      </c>
      <c r="E35" s="115">
        <v>0</v>
      </c>
      <c r="F35" s="115">
        <v>0</v>
      </c>
      <c r="G35" s="114">
        <v>0.95</v>
      </c>
      <c r="J35" s="71"/>
      <c r="K35" s="71"/>
      <c r="L35" s="71"/>
      <c r="M35" s="80">
        <f t="shared" si="2"/>
        <v>0</v>
      </c>
      <c r="N35" s="80">
        <f t="shared" si="3"/>
        <v>0</v>
      </c>
      <c r="O35" s="86"/>
      <c r="P35" s="86"/>
      <c r="Q35" s="71"/>
      <c r="R35" s="71"/>
      <c r="S35" s="71"/>
      <c r="T35" s="71"/>
      <c r="U35" s="71"/>
      <c r="V35" s="71"/>
      <c r="W35" s="71"/>
    </row>
    <row r="36" spans="1:23" s="70" customFormat="1" ht="15" customHeight="1">
      <c r="A36" s="387" t="s">
        <v>435</v>
      </c>
      <c r="B36" s="117" t="s">
        <v>436</v>
      </c>
      <c r="C36" s="117" t="s">
        <v>97</v>
      </c>
      <c r="D36" s="116" t="s">
        <v>435</v>
      </c>
      <c r="E36" s="131"/>
      <c r="F36" s="131"/>
      <c r="G36" s="114">
        <v>0.2</v>
      </c>
      <c r="J36" s="71"/>
      <c r="K36" s="71"/>
      <c r="L36" s="71"/>
      <c r="M36" s="80">
        <f t="shared" si="2"/>
        <v>0</v>
      </c>
      <c r="N36" s="80">
        <f t="shared" si="3"/>
        <v>0</v>
      </c>
      <c r="O36" s="86">
        <f>SUM(M36:M37)</f>
        <v>0</v>
      </c>
      <c r="P36" s="86">
        <f>SUM(N36:N37)</f>
        <v>0</v>
      </c>
      <c r="Q36" s="71"/>
      <c r="R36" s="71"/>
      <c r="S36" s="71"/>
      <c r="T36" s="71"/>
      <c r="U36" s="71"/>
      <c r="V36" s="71"/>
      <c r="W36" s="71"/>
    </row>
    <row r="37" spans="1:23" s="70" customFormat="1">
      <c r="A37" s="387"/>
      <c r="B37" s="117" t="s">
        <v>434</v>
      </c>
      <c r="C37" s="117" t="s">
        <v>95</v>
      </c>
      <c r="D37" s="116" t="s">
        <v>433</v>
      </c>
      <c r="E37" s="115">
        <v>0</v>
      </c>
      <c r="F37" s="115">
        <v>0</v>
      </c>
      <c r="G37" s="114">
        <v>0.8</v>
      </c>
      <c r="J37" s="71"/>
      <c r="K37" s="71"/>
      <c r="L37" s="71"/>
      <c r="M37" s="80">
        <f t="shared" si="2"/>
        <v>0</v>
      </c>
      <c r="N37" s="80">
        <f t="shared" si="3"/>
        <v>0</v>
      </c>
      <c r="O37" s="86"/>
      <c r="P37" s="86"/>
      <c r="Q37" s="71"/>
      <c r="R37" s="71"/>
      <c r="S37" s="71"/>
      <c r="T37" s="71"/>
      <c r="U37" s="71"/>
      <c r="V37" s="71"/>
      <c r="W37" s="71"/>
    </row>
    <row r="38" spans="1:23" s="70" customFormat="1">
      <c r="A38" s="387" t="s">
        <v>432</v>
      </c>
      <c r="B38" s="117" t="s">
        <v>431</v>
      </c>
      <c r="C38" s="117" t="s">
        <v>430</v>
      </c>
      <c r="D38" s="207" t="s">
        <v>429</v>
      </c>
      <c r="E38" s="131"/>
      <c r="F38" s="131"/>
      <c r="G38" s="114">
        <v>2.5000000000000001E-2</v>
      </c>
      <c r="J38" s="71"/>
      <c r="K38" s="71"/>
      <c r="L38" s="71"/>
      <c r="M38" s="80">
        <f t="shared" si="2"/>
        <v>0</v>
      </c>
      <c r="N38" s="80">
        <f t="shared" si="3"/>
        <v>0</v>
      </c>
      <c r="O38" s="86">
        <f>SUM(M38:M45)</f>
        <v>0</v>
      </c>
      <c r="P38" s="86">
        <f>SUM(N38:N45)</f>
        <v>0</v>
      </c>
      <c r="Q38" s="71"/>
      <c r="R38" s="71"/>
      <c r="S38" s="71"/>
      <c r="T38" s="71"/>
      <c r="U38" s="71"/>
      <c r="V38" s="71"/>
      <c r="W38" s="71"/>
    </row>
    <row r="39" spans="1:23" s="70" customFormat="1">
      <c r="A39" s="387"/>
      <c r="B39" s="117" t="s">
        <v>428</v>
      </c>
      <c r="C39" s="117" t="s">
        <v>427</v>
      </c>
      <c r="D39" s="207" t="s">
        <v>426</v>
      </c>
      <c r="E39" s="131"/>
      <c r="F39" s="131"/>
      <c r="G39" s="114">
        <v>2.5000000000000001E-2</v>
      </c>
      <c r="J39" s="71"/>
      <c r="K39" s="71"/>
      <c r="L39" s="71"/>
      <c r="M39" s="80">
        <f t="shared" si="2"/>
        <v>0</v>
      </c>
      <c r="N39" s="80">
        <f t="shared" si="3"/>
        <v>0</v>
      </c>
      <c r="O39" s="86"/>
      <c r="P39" s="86"/>
      <c r="Q39" s="71"/>
      <c r="R39" s="71"/>
      <c r="S39" s="71"/>
      <c r="T39" s="71"/>
      <c r="U39" s="71"/>
      <c r="V39" s="71"/>
      <c r="W39" s="71"/>
    </row>
    <row r="40" spans="1:23" s="70" customFormat="1" ht="25.5">
      <c r="A40" s="387"/>
      <c r="B40" s="117" t="s">
        <v>425</v>
      </c>
      <c r="C40" s="117" t="s">
        <v>424</v>
      </c>
      <c r="D40" s="207" t="s">
        <v>423</v>
      </c>
      <c r="E40" s="131"/>
      <c r="F40" s="131"/>
      <c r="G40" s="114">
        <v>0.02</v>
      </c>
      <c r="J40" s="71"/>
      <c r="K40" s="71"/>
      <c r="L40" s="71"/>
      <c r="M40" s="80">
        <f t="shared" si="2"/>
        <v>0</v>
      </c>
      <c r="N40" s="80">
        <f t="shared" si="3"/>
        <v>0</v>
      </c>
      <c r="O40" s="86"/>
      <c r="P40" s="86"/>
      <c r="Q40" s="71"/>
      <c r="R40" s="71"/>
      <c r="S40" s="71"/>
      <c r="T40" s="71"/>
      <c r="U40" s="71"/>
      <c r="V40" s="71"/>
      <c r="W40" s="71"/>
    </row>
    <row r="41" spans="1:23" s="70" customFormat="1" ht="25.5">
      <c r="A41" s="387"/>
      <c r="B41" s="117" t="s">
        <v>422</v>
      </c>
      <c r="C41" s="117" t="s">
        <v>421</v>
      </c>
      <c r="D41" s="207" t="s">
        <v>420</v>
      </c>
      <c r="E41" s="131"/>
      <c r="F41" s="131"/>
      <c r="G41" s="114">
        <v>0.02</v>
      </c>
      <c r="J41" s="71"/>
      <c r="K41" s="71"/>
      <c r="L41" s="71"/>
      <c r="M41" s="80">
        <f t="shared" si="2"/>
        <v>0</v>
      </c>
      <c r="N41" s="80">
        <f t="shared" si="3"/>
        <v>0</v>
      </c>
      <c r="O41" s="86"/>
      <c r="P41" s="86"/>
      <c r="Q41" s="71"/>
      <c r="R41" s="71"/>
      <c r="S41" s="71"/>
      <c r="T41" s="71"/>
      <c r="U41" s="71"/>
      <c r="V41" s="71"/>
      <c r="W41" s="71"/>
    </row>
    <row r="42" spans="1:23" s="70" customFormat="1" ht="25.5">
      <c r="A42" s="387"/>
      <c r="B42" s="117" t="s">
        <v>419</v>
      </c>
      <c r="C42" s="117" t="s">
        <v>418</v>
      </c>
      <c r="D42" s="207" t="s">
        <v>417</v>
      </c>
      <c r="E42" s="131"/>
      <c r="F42" s="131"/>
      <c r="G42" s="114">
        <v>1.4999999999999999E-2</v>
      </c>
      <c r="J42" s="71"/>
      <c r="K42" s="71"/>
      <c r="L42" s="71"/>
      <c r="M42" s="80">
        <f t="shared" si="2"/>
        <v>0</v>
      </c>
      <c r="N42" s="80">
        <f t="shared" si="3"/>
        <v>0</v>
      </c>
      <c r="O42" s="86"/>
      <c r="P42" s="86"/>
      <c r="Q42" s="71"/>
      <c r="R42" s="71"/>
      <c r="S42" s="71"/>
      <c r="T42" s="71"/>
      <c r="U42" s="71"/>
      <c r="V42" s="71"/>
      <c r="W42" s="71"/>
    </row>
    <row r="43" spans="1:23" s="70" customFormat="1" ht="25.5">
      <c r="A43" s="387"/>
      <c r="B43" s="117" t="s">
        <v>416</v>
      </c>
      <c r="C43" s="117" t="s">
        <v>415</v>
      </c>
      <c r="D43" s="207" t="s">
        <v>414</v>
      </c>
      <c r="E43" s="131"/>
      <c r="F43" s="131"/>
      <c r="G43" s="114">
        <v>1.4999999999999999E-2</v>
      </c>
      <c r="J43" s="71"/>
      <c r="K43" s="71"/>
      <c r="L43" s="71"/>
      <c r="M43" s="80">
        <f t="shared" si="2"/>
        <v>0</v>
      </c>
      <c r="N43" s="80">
        <f t="shared" si="3"/>
        <v>0</v>
      </c>
      <c r="O43" s="86"/>
      <c r="P43" s="86"/>
      <c r="Q43" s="71"/>
      <c r="R43" s="71"/>
      <c r="S43" s="71"/>
      <c r="T43" s="71"/>
      <c r="U43" s="71"/>
      <c r="V43" s="71"/>
      <c r="W43" s="71"/>
    </row>
    <row r="44" spans="1:23" s="70" customFormat="1">
      <c r="A44" s="387"/>
      <c r="B44" s="117" t="s">
        <v>413</v>
      </c>
      <c r="C44" s="117" t="s">
        <v>412</v>
      </c>
      <c r="D44" s="207" t="s">
        <v>411</v>
      </c>
      <c r="E44" s="131"/>
      <c r="F44" s="131"/>
      <c r="G44" s="114">
        <v>0.01</v>
      </c>
      <c r="J44" s="71"/>
      <c r="K44" s="71"/>
      <c r="L44" s="71"/>
      <c r="M44" s="80">
        <f t="shared" si="2"/>
        <v>0</v>
      </c>
      <c r="N44" s="80">
        <f t="shared" si="3"/>
        <v>0</v>
      </c>
      <c r="O44" s="86"/>
      <c r="P44" s="86"/>
      <c r="Q44" s="71"/>
      <c r="R44" s="71"/>
      <c r="S44" s="71"/>
      <c r="T44" s="71"/>
      <c r="U44" s="71"/>
      <c r="V44" s="71"/>
      <c r="W44" s="71"/>
    </row>
    <row r="45" spans="1:23" s="70" customFormat="1">
      <c r="A45" s="387"/>
      <c r="B45" s="117" t="s">
        <v>410</v>
      </c>
      <c r="C45" s="117" t="s">
        <v>95</v>
      </c>
      <c r="D45" s="207" t="s">
        <v>409</v>
      </c>
      <c r="E45" s="115">
        <v>0</v>
      </c>
      <c r="F45" s="115">
        <v>0</v>
      </c>
      <c r="G45" s="114">
        <v>0.87</v>
      </c>
      <c r="J45" s="71"/>
      <c r="K45" s="71"/>
      <c r="L45" s="71"/>
      <c r="M45" s="80">
        <f t="shared" si="2"/>
        <v>0</v>
      </c>
      <c r="N45" s="80">
        <f t="shared" si="3"/>
        <v>0</v>
      </c>
      <c r="O45" s="86"/>
      <c r="P45" s="86"/>
      <c r="Q45" s="71"/>
      <c r="R45" s="71"/>
      <c r="S45" s="71"/>
      <c r="T45" s="71"/>
      <c r="U45" s="71"/>
      <c r="V45" s="71"/>
      <c r="W45" s="71"/>
    </row>
    <row r="46" spans="1:23" s="70" customFormat="1" ht="15" customHeight="1">
      <c r="A46" s="387" t="s">
        <v>408</v>
      </c>
      <c r="B46" s="117" t="s">
        <v>407</v>
      </c>
      <c r="C46" s="117" t="s">
        <v>97</v>
      </c>
      <c r="D46" s="116" t="s">
        <v>406</v>
      </c>
      <c r="E46" s="206"/>
      <c r="F46" s="206"/>
      <c r="G46" s="114">
        <v>0.7</v>
      </c>
      <c r="J46" s="71"/>
      <c r="K46" s="71"/>
      <c r="L46" s="71"/>
      <c r="M46" s="80">
        <f t="shared" si="2"/>
        <v>0</v>
      </c>
      <c r="N46" s="80">
        <f t="shared" si="3"/>
        <v>0</v>
      </c>
      <c r="O46" s="86">
        <f>SUM(M46:M47)</f>
        <v>0</v>
      </c>
      <c r="P46" s="86">
        <f>SUM(N46:N47)</f>
        <v>0</v>
      </c>
      <c r="Q46" s="71"/>
      <c r="R46" s="71"/>
      <c r="S46" s="71"/>
      <c r="T46" s="71"/>
      <c r="U46" s="71"/>
      <c r="V46" s="71"/>
      <c r="W46" s="71"/>
    </row>
    <row r="47" spans="1:23" s="70" customFormat="1" ht="25.5" customHeight="1">
      <c r="A47" s="387"/>
      <c r="B47" s="117" t="s">
        <v>405</v>
      </c>
      <c r="C47" s="117" t="s">
        <v>95</v>
      </c>
      <c r="D47" s="116" t="s">
        <v>404</v>
      </c>
      <c r="E47" s="205">
        <v>0</v>
      </c>
      <c r="F47" s="205">
        <v>0</v>
      </c>
      <c r="G47" s="114">
        <v>0.3</v>
      </c>
      <c r="J47" s="71"/>
      <c r="K47" s="71"/>
      <c r="L47" s="71"/>
      <c r="M47" s="80">
        <f t="shared" si="2"/>
        <v>0</v>
      </c>
      <c r="N47" s="80">
        <f t="shared" si="3"/>
        <v>0</v>
      </c>
      <c r="O47" s="86"/>
      <c r="P47" s="86"/>
      <c r="Q47" s="71"/>
      <c r="R47" s="71"/>
      <c r="S47" s="71"/>
      <c r="T47" s="71"/>
      <c r="U47" s="71"/>
      <c r="V47" s="71"/>
      <c r="W47" s="71"/>
    </row>
    <row r="48" spans="1:23" s="70" customFormat="1" ht="29.25" customHeight="1">
      <c r="A48" s="387" t="s">
        <v>403</v>
      </c>
      <c r="B48" s="117" t="s">
        <v>402</v>
      </c>
      <c r="C48" s="117" t="s">
        <v>97</v>
      </c>
      <c r="D48" s="116" t="s">
        <v>401</v>
      </c>
      <c r="E48" s="131"/>
      <c r="F48" s="131"/>
      <c r="G48" s="114">
        <v>0.75</v>
      </c>
      <c r="J48" s="71"/>
      <c r="K48" s="71"/>
      <c r="L48" s="71"/>
      <c r="M48" s="80">
        <f t="shared" si="2"/>
        <v>0</v>
      </c>
      <c r="N48" s="80">
        <f t="shared" si="3"/>
        <v>0</v>
      </c>
      <c r="O48" s="86">
        <f>SUM(M48:M49)</f>
        <v>0</v>
      </c>
      <c r="P48" s="86">
        <f>SUM(N48:N49)</f>
        <v>0</v>
      </c>
      <c r="Q48" s="71"/>
      <c r="R48" s="71"/>
      <c r="S48" s="71"/>
      <c r="T48" s="71"/>
      <c r="U48" s="71"/>
      <c r="V48" s="71"/>
      <c r="W48" s="71"/>
    </row>
    <row r="49" spans="1:29" s="70" customFormat="1" ht="15.75" customHeight="1">
      <c r="A49" s="387"/>
      <c r="B49" s="117" t="s">
        <v>400</v>
      </c>
      <c r="C49" s="117" t="s">
        <v>95</v>
      </c>
      <c r="D49" s="116" t="s">
        <v>399</v>
      </c>
      <c r="E49" s="115">
        <v>0</v>
      </c>
      <c r="F49" s="115">
        <v>0</v>
      </c>
      <c r="G49" s="114">
        <v>0.25</v>
      </c>
      <c r="J49" s="71"/>
      <c r="K49" s="71"/>
      <c r="L49" s="71"/>
      <c r="M49" s="80">
        <f t="shared" si="2"/>
        <v>0</v>
      </c>
      <c r="N49" s="80">
        <f t="shared" si="3"/>
        <v>0</v>
      </c>
      <c r="O49" s="86"/>
      <c r="P49" s="86"/>
      <c r="Q49" s="71"/>
      <c r="R49" s="71"/>
      <c r="S49" s="71"/>
      <c r="T49" s="71"/>
      <c r="U49" s="71"/>
      <c r="V49" s="71"/>
      <c r="W49" s="71"/>
    </row>
    <row r="50" spans="1:29" s="70" customFormat="1" ht="64.7" customHeight="1">
      <c r="A50" s="387" t="s">
        <v>398</v>
      </c>
      <c r="B50" s="117" t="s">
        <v>397</v>
      </c>
      <c r="C50" s="117" t="s">
        <v>97</v>
      </c>
      <c r="D50" s="116" t="s">
        <v>396</v>
      </c>
      <c r="E50" s="131"/>
      <c r="F50" s="131"/>
      <c r="G50" s="114">
        <v>0.05</v>
      </c>
      <c r="J50" s="71"/>
      <c r="K50" s="71"/>
      <c r="L50" s="71"/>
      <c r="M50" s="80">
        <f t="shared" si="2"/>
        <v>0</v>
      </c>
      <c r="N50" s="80">
        <f t="shared" si="3"/>
        <v>0</v>
      </c>
      <c r="O50" s="86">
        <f>SUM(M50:M51)</f>
        <v>0</v>
      </c>
      <c r="P50" s="86">
        <f>SUM(N50:N51)</f>
        <v>0</v>
      </c>
      <c r="Q50" s="71"/>
      <c r="R50" s="71"/>
      <c r="S50" s="71"/>
      <c r="T50" s="71"/>
      <c r="U50" s="71"/>
      <c r="V50" s="71"/>
      <c r="W50" s="71"/>
    </row>
    <row r="51" spans="1:29" s="201" customFormat="1" ht="15.75" customHeight="1">
      <c r="A51" s="388"/>
      <c r="B51" s="109" t="s">
        <v>395</v>
      </c>
      <c r="C51" s="109" t="s">
        <v>95</v>
      </c>
      <c r="D51" s="108" t="s">
        <v>394</v>
      </c>
      <c r="E51" s="107">
        <v>0</v>
      </c>
      <c r="F51" s="107">
        <v>0</v>
      </c>
      <c r="G51" s="106">
        <v>0.95</v>
      </c>
      <c r="J51" s="202"/>
      <c r="K51" s="202"/>
      <c r="L51" s="202"/>
      <c r="M51" s="204">
        <f t="shared" si="2"/>
        <v>0</v>
      </c>
      <c r="N51" s="204">
        <f t="shared" si="3"/>
        <v>0</v>
      </c>
      <c r="O51" s="203"/>
      <c r="P51" s="203"/>
      <c r="Q51" s="202"/>
      <c r="R51" s="202"/>
      <c r="S51" s="202"/>
      <c r="T51" s="202"/>
      <c r="U51" s="202"/>
      <c r="V51" s="202"/>
      <c r="W51" s="202"/>
    </row>
    <row r="52" spans="1:29" ht="13.5" thickBot="1">
      <c r="B52" s="68"/>
      <c r="C52" s="68"/>
      <c r="D52" s="68"/>
      <c r="E52" s="68"/>
      <c r="F52" s="68"/>
      <c r="G52" s="68"/>
      <c r="H52" s="69"/>
      <c r="I52" s="68"/>
      <c r="J52" s="68"/>
      <c r="K52" s="67"/>
      <c r="L52" s="67"/>
      <c r="M52" s="67"/>
      <c r="N52" s="66"/>
    </row>
    <row r="53" spans="1:29" s="68" customFormat="1" ht="14.25" customHeight="1" thickBot="1">
      <c r="D53" s="17" t="s">
        <v>393</v>
      </c>
      <c r="E53" s="383">
        <f>ROUND(F59,3)</f>
        <v>0</v>
      </c>
      <c r="F53" s="384"/>
    </row>
    <row r="54" spans="1:29" s="68" customFormat="1" ht="4.5" customHeight="1"/>
    <row r="55" spans="1:29" s="68" customFormat="1">
      <c r="D55" s="68" t="s">
        <v>31</v>
      </c>
    </row>
    <row r="56" spans="1:29" s="68" customFormat="1" ht="13.5" thickBot="1">
      <c r="D56" s="200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</row>
    <row r="57" spans="1:29" s="187" customFormat="1" ht="13.5" hidden="1" customHeight="1">
      <c r="A57" s="29"/>
      <c r="B57" s="29"/>
      <c r="C57" s="29"/>
      <c r="E57" s="29" t="s">
        <v>38</v>
      </c>
      <c r="F57" s="24">
        <v>18</v>
      </c>
      <c r="G57" s="24"/>
      <c r="H57" s="28"/>
      <c r="I57" s="24"/>
      <c r="J57" s="24"/>
      <c r="K57" s="24"/>
      <c r="L57" s="24"/>
      <c r="M57" s="198"/>
      <c r="N57" s="198"/>
      <c r="O57" s="197"/>
      <c r="P57" s="26"/>
      <c r="Q57" s="25"/>
      <c r="R57" s="24"/>
    </row>
    <row r="58" spans="1:29" s="186" customFormat="1" ht="12" hidden="1" customHeight="1">
      <c r="C58" s="194"/>
      <c r="E58" s="194" t="s">
        <v>37</v>
      </c>
      <c r="F58" s="196">
        <f>PRODUCT(O$13:O21)*E22+SUM(O26:O51)</f>
        <v>0</v>
      </c>
      <c r="G58" s="196">
        <f>PRODUCT(P$13:P21)*F22+SUM(P26:P51)</f>
        <v>0</v>
      </c>
      <c r="H58" s="192"/>
      <c r="I58" s="193"/>
      <c r="J58" s="193"/>
      <c r="K58" s="195"/>
      <c r="L58" s="195"/>
      <c r="M58" s="191"/>
      <c r="N58" s="191"/>
      <c r="O58" s="190"/>
      <c r="P58" s="189"/>
      <c r="Q58" s="188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</row>
    <row r="59" spans="1:29" s="186" customFormat="1" ht="12" hidden="1" customHeight="1" thickBot="1">
      <c r="C59" s="194"/>
      <c r="E59" s="194" t="s">
        <v>35</v>
      </c>
      <c r="F59" s="193">
        <f>(F58*F57+G58)/F57</f>
        <v>0</v>
      </c>
      <c r="H59" s="192"/>
      <c r="K59" s="187"/>
      <c r="L59" s="187"/>
      <c r="M59" s="191"/>
      <c r="N59" s="191"/>
      <c r="O59" s="190"/>
      <c r="P59" s="189"/>
      <c r="Q59" s="188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</row>
    <row r="60" spans="1:29" ht="16.5" customHeight="1" thickBot="1">
      <c r="A60" s="68"/>
      <c r="B60" s="183"/>
      <c r="C60" s="183"/>
      <c r="D60" s="17" t="s">
        <v>392</v>
      </c>
      <c r="E60" s="383">
        <f>E61*E62</f>
        <v>0</v>
      </c>
      <c r="F60" s="384"/>
      <c r="G60" s="182"/>
      <c r="H60" s="1"/>
      <c r="J60" s="147"/>
      <c r="K60" s="147"/>
      <c r="N60" s="2"/>
      <c r="O60" s="2"/>
      <c r="P60" s="2"/>
      <c r="Y60" s="1"/>
    </row>
    <row r="61" spans="1:29" ht="16.5" hidden="1" customHeight="1">
      <c r="A61" s="68"/>
      <c r="B61" s="183"/>
      <c r="C61" s="183"/>
      <c r="D61" s="185" t="s">
        <v>391</v>
      </c>
      <c r="E61" s="183">
        <f>SUM(N67:N72)</f>
        <v>0.33999999999999997</v>
      </c>
      <c r="F61" s="183"/>
      <c r="G61" s="182"/>
      <c r="H61" s="1"/>
      <c r="J61" s="147"/>
      <c r="K61" s="147"/>
      <c r="N61" s="2"/>
      <c r="O61" s="2"/>
      <c r="P61" s="2"/>
      <c r="Y61" s="1"/>
    </row>
    <row r="62" spans="1:29" ht="16.5" hidden="1" customHeight="1">
      <c r="A62" s="68"/>
      <c r="B62" s="183"/>
      <c r="C62" s="183"/>
      <c r="D62" s="184" t="s">
        <v>390</v>
      </c>
      <c r="E62" s="183">
        <f>SUM(N76:N80)</f>
        <v>0</v>
      </c>
      <c r="F62" s="183"/>
      <c r="G62" s="182"/>
      <c r="H62" s="1"/>
      <c r="J62" s="147"/>
      <c r="K62" s="147"/>
      <c r="N62" s="2"/>
      <c r="O62" s="2"/>
      <c r="P62" s="2"/>
      <c r="Y62" s="1"/>
    </row>
    <row r="63" spans="1:29" ht="16.5" customHeight="1">
      <c r="A63" s="68"/>
      <c r="B63" s="183"/>
      <c r="C63" s="183"/>
      <c r="D63" s="183"/>
      <c r="E63" s="183"/>
      <c r="F63" s="183"/>
      <c r="G63" s="183"/>
      <c r="H63" s="182"/>
      <c r="K63" s="147"/>
      <c r="L63" s="147"/>
      <c r="N63" s="2"/>
      <c r="O63" s="2"/>
      <c r="P63" s="2"/>
    </row>
    <row r="64" spans="1:29" ht="16.5" customHeight="1">
      <c r="B64" s="183"/>
      <c r="C64" s="183"/>
      <c r="D64" s="183"/>
      <c r="E64" s="183"/>
      <c r="F64" s="183"/>
      <c r="G64" s="183"/>
      <c r="H64" s="182"/>
      <c r="K64" s="147"/>
      <c r="L64" s="147"/>
      <c r="N64" s="2"/>
      <c r="O64" s="2"/>
      <c r="P64" s="2"/>
    </row>
    <row r="65" spans="1:25" s="70" customFormat="1" ht="13.5" customHeight="1">
      <c r="A65" s="181"/>
      <c r="C65" s="180"/>
      <c r="D65" s="179" t="s">
        <v>389</v>
      </c>
      <c r="E65" s="178" t="s">
        <v>388</v>
      </c>
      <c r="F65" s="178" t="s">
        <v>387</v>
      </c>
      <c r="G65" s="165" t="s">
        <v>386</v>
      </c>
      <c r="H65" s="177"/>
      <c r="J65" s="176"/>
      <c r="K65" s="176"/>
      <c r="L65" s="71"/>
      <c r="M65" s="385" t="s">
        <v>54</v>
      </c>
      <c r="N65" s="385"/>
      <c r="O65" s="71"/>
      <c r="P65" s="71"/>
      <c r="Q65" s="71"/>
      <c r="R65" s="71"/>
      <c r="S65" s="71"/>
      <c r="T65" s="71"/>
      <c r="U65" s="71"/>
      <c r="V65" s="71"/>
      <c r="W65" s="71"/>
      <c r="X65" s="71"/>
    </row>
    <row r="66" spans="1:25" ht="14.85" customHeight="1">
      <c r="C66" s="175"/>
      <c r="D66" s="174" t="s">
        <v>40</v>
      </c>
      <c r="E66" s="162">
        <v>0.43</v>
      </c>
      <c r="F66" s="162">
        <v>0.17</v>
      </c>
      <c r="G66" s="162">
        <v>0.4</v>
      </c>
      <c r="H66" s="173"/>
      <c r="J66" s="147"/>
      <c r="K66" s="147"/>
      <c r="M66" s="125"/>
      <c r="N66" s="125"/>
      <c r="O66" s="2"/>
      <c r="P66" s="2"/>
      <c r="Y66" s="1"/>
    </row>
    <row r="67" spans="1:25">
      <c r="B67" s="68"/>
      <c r="C67" s="161" t="s">
        <v>385</v>
      </c>
      <c r="D67" s="113" t="s">
        <v>384</v>
      </c>
      <c r="E67" s="172">
        <v>1</v>
      </c>
      <c r="F67" s="172">
        <v>1</v>
      </c>
      <c r="G67" s="171"/>
      <c r="H67" s="158">
        <v>0.4</v>
      </c>
      <c r="J67" s="147"/>
      <c r="K67" s="147"/>
      <c r="M67" s="125">
        <f t="shared" ref="M67:M72" si="4">E$66*E67+F$66*F67+G$66*G67</f>
        <v>0.6</v>
      </c>
      <c r="N67" s="125">
        <f t="shared" ref="N67:N72" si="5">M67*H67</f>
        <v>0.24</v>
      </c>
      <c r="O67" s="2"/>
      <c r="P67" s="2"/>
      <c r="Y67" s="1"/>
    </row>
    <row r="68" spans="1:25">
      <c r="B68" s="68"/>
      <c r="C68" s="157" t="s">
        <v>383</v>
      </c>
      <c r="D68" s="117" t="s">
        <v>382</v>
      </c>
      <c r="E68" s="169"/>
      <c r="F68" s="169"/>
      <c r="G68" s="169"/>
      <c r="H68" s="154">
        <v>0.05</v>
      </c>
      <c r="J68" s="147"/>
      <c r="K68" s="147"/>
      <c r="M68" s="125">
        <f t="shared" si="4"/>
        <v>0</v>
      </c>
      <c r="N68" s="125">
        <f t="shared" si="5"/>
        <v>0</v>
      </c>
      <c r="O68" s="2"/>
      <c r="P68" s="2"/>
      <c r="Y68" s="1"/>
    </row>
    <row r="69" spans="1:25">
      <c r="B69" s="68"/>
      <c r="C69" s="157" t="s">
        <v>381</v>
      </c>
      <c r="D69" s="117" t="s">
        <v>380</v>
      </c>
      <c r="E69" s="169"/>
      <c r="F69" s="169"/>
      <c r="G69" s="169"/>
      <c r="H69" s="154">
        <v>0.1</v>
      </c>
      <c r="J69" s="147"/>
      <c r="K69" s="147"/>
      <c r="M69" s="125">
        <f t="shared" si="4"/>
        <v>0</v>
      </c>
      <c r="N69" s="125">
        <f t="shared" si="5"/>
        <v>0</v>
      </c>
      <c r="O69" s="2"/>
      <c r="P69" s="2"/>
      <c r="Y69" s="1"/>
    </row>
    <row r="70" spans="1:25">
      <c r="B70" s="68"/>
      <c r="C70" s="157" t="s">
        <v>379</v>
      </c>
      <c r="D70" s="117" t="s">
        <v>378</v>
      </c>
      <c r="E70" s="169"/>
      <c r="F70" s="169"/>
      <c r="G70" s="170">
        <v>1</v>
      </c>
      <c r="H70" s="154">
        <v>0.25</v>
      </c>
      <c r="J70" s="147"/>
      <c r="K70" s="147"/>
      <c r="M70" s="125">
        <f t="shared" si="4"/>
        <v>0.4</v>
      </c>
      <c r="N70" s="125">
        <f t="shared" si="5"/>
        <v>0.1</v>
      </c>
      <c r="O70" s="2"/>
      <c r="P70" s="2"/>
      <c r="Y70" s="1"/>
    </row>
    <row r="71" spans="1:25">
      <c r="B71" s="68"/>
      <c r="C71" s="157" t="s">
        <v>377</v>
      </c>
      <c r="D71" s="117" t="s">
        <v>376</v>
      </c>
      <c r="E71" s="169"/>
      <c r="F71" s="169"/>
      <c r="G71" s="169"/>
      <c r="H71" s="154">
        <v>0.1</v>
      </c>
      <c r="J71" s="147"/>
      <c r="K71" s="147"/>
      <c r="M71" s="125">
        <f t="shared" si="4"/>
        <v>0</v>
      </c>
      <c r="N71" s="125">
        <f t="shared" si="5"/>
        <v>0</v>
      </c>
      <c r="O71" s="2"/>
      <c r="P71" s="2"/>
      <c r="Y71" s="1"/>
    </row>
    <row r="72" spans="1:25">
      <c r="B72" s="68"/>
      <c r="C72" s="153" t="s">
        <v>375</v>
      </c>
      <c r="D72" s="109" t="s">
        <v>374</v>
      </c>
      <c r="E72" s="168"/>
      <c r="F72" s="168"/>
      <c r="G72" s="168"/>
      <c r="H72" s="151">
        <v>0.1</v>
      </c>
      <c r="I72" s="227"/>
      <c r="J72" s="147"/>
      <c r="K72" s="147"/>
      <c r="M72" s="125">
        <f t="shared" si="4"/>
        <v>0</v>
      </c>
      <c r="N72" s="125">
        <f t="shared" si="5"/>
        <v>0</v>
      </c>
      <c r="O72" s="2"/>
      <c r="P72" s="2"/>
      <c r="Y72" s="1"/>
    </row>
    <row r="73" spans="1:25">
      <c r="G73" s="4"/>
      <c r="H73" s="1"/>
      <c r="J73" s="147"/>
      <c r="K73" s="147"/>
      <c r="M73" s="67"/>
      <c r="N73" s="67"/>
      <c r="O73" s="2"/>
      <c r="P73" s="2"/>
      <c r="Y73" s="1"/>
    </row>
    <row r="74" spans="1:25" ht="66" customHeight="1">
      <c r="D74" s="167" t="s">
        <v>373</v>
      </c>
      <c r="E74" s="166" t="s">
        <v>365</v>
      </c>
      <c r="F74" s="166" t="s">
        <v>364</v>
      </c>
      <c r="G74" s="165" t="s">
        <v>372</v>
      </c>
      <c r="H74" s="164" t="s">
        <v>40</v>
      </c>
      <c r="J74" s="147"/>
      <c r="K74" s="147"/>
      <c r="M74" s="382" t="s">
        <v>54</v>
      </c>
      <c r="N74" s="382"/>
      <c r="O74" s="2"/>
      <c r="P74" s="2"/>
      <c r="Y74" s="1"/>
    </row>
    <row r="75" spans="1:25">
      <c r="D75" s="163" t="s">
        <v>40</v>
      </c>
      <c r="E75" s="162">
        <v>0.85</v>
      </c>
      <c r="F75" s="162">
        <v>0.15</v>
      </c>
      <c r="G75" s="162">
        <v>0.9</v>
      </c>
      <c r="H75" s="151"/>
      <c r="J75" s="147"/>
      <c r="K75" s="147"/>
      <c r="M75" s="125"/>
      <c r="N75" s="125"/>
      <c r="O75" s="2"/>
      <c r="P75" s="2"/>
      <c r="Y75" s="1"/>
    </row>
    <row r="76" spans="1:25">
      <c r="D76" s="161" t="s">
        <v>371</v>
      </c>
      <c r="E76" s="160"/>
      <c r="F76" s="160"/>
      <c r="G76" s="159"/>
      <c r="H76" s="158">
        <v>0.41</v>
      </c>
      <c r="J76" s="147"/>
      <c r="K76" s="147"/>
      <c r="M76" s="125">
        <f>(E$75*E76+F$75*F76)*(1-G$75)+(E$75*E76+F$75*F76)*(1-G76)*G$75</f>
        <v>0</v>
      </c>
      <c r="N76" s="125">
        <f>M76*H76</f>
        <v>0</v>
      </c>
      <c r="O76" s="2"/>
      <c r="P76" s="2"/>
      <c r="Y76" s="1"/>
    </row>
    <row r="77" spans="1:25">
      <c r="D77" s="157" t="s">
        <v>370</v>
      </c>
      <c r="E77" s="156"/>
      <c r="F77" s="156"/>
      <c r="G77" s="155"/>
      <c r="H77" s="154">
        <v>0.16</v>
      </c>
      <c r="J77" s="147"/>
      <c r="K77" s="147"/>
      <c r="M77" s="125">
        <f>(E$75*E77+F$75*F77)*(1-G$75)+(E$75*E77+F$75*F77)*(1-G77)*G$75</f>
        <v>0</v>
      </c>
      <c r="N77" s="125">
        <f>M77*H77</f>
        <v>0</v>
      </c>
      <c r="O77" s="2"/>
      <c r="P77" s="2"/>
      <c r="Y77" s="1"/>
    </row>
    <row r="78" spans="1:25">
      <c r="D78" s="157" t="s">
        <v>369</v>
      </c>
      <c r="E78" s="156"/>
      <c r="F78" s="156"/>
      <c r="G78" s="155"/>
      <c r="H78" s="154">
        <v>0.39</v>
      </c>
      <c r="J78" s="147"/>
      <c r="K78" s="147"/>
      <c r="M78" s="125">
        <f>(E$75*E78+F$75*F78)*(1-G$75)+(E$75*E78+F$75*F78)*(1-G78)*G$75</f>
        <v>0</v>
      </c>
      <c r="N78" s="125">
        <f>M78*H78</f>
        <v>0</v>
      </c>
      <c r="O78" s="2"/>
      <c r="P78" s="2"/>
      <c r="Y78" s="1"/>
    </row>
    <row r="79" spans="1:25">
      <c r="D79" s="157" t="s">
        <v>368</v>
      </c>
      <c r="E79" s="156"/>
      <c r="F79" s="156"/>
      <c r="G79" s="155"/>
      <c r="H79" s="154">
        <v>0.01</v>
      </c>
      <c r="J79" s="147"/>
      <c r="K79" s="147"/>
      <c r="M79" s="125">
        <f>(E$75*E79+F$75*F79)*(1-G$75)+(E$75*E79+F$75*F79)*(1-G79)*G$75</f>
        <v>0</v>
      </c>
      <c r="N79" s="125">
        <f>M79*H79</f>
        <v>0</v>
      </c>
      <c r="O79" s="2"/>
      <c r="P79" s="2"/>
      <c r="Y79" s="1"/>
    </row>
    <row r="80" spans="1:25">
      <c r="D80" s="153" t="s">
        <v>367</v>
      </c>
      <c r="E80" s="386">
        <f>SUM(N85:N319)</f>
        <v>0</v>
      </c>
      <c r="F80" s="386"/>
      <c r="G80" s="152"/>
      <c r="H80" s="151">
        <v>0.03</v>
      </c>
      <c r="J80" s="147"/>
      <c r="K80" s="147"/>
      <c r="M80" s="125">
        <f>(E80+F80)*(1-G$75)+(E80+F80)*(1-G80)*G$75</f>
        <v>0</v>
      </c>
      <c r="N80" s="125">
        <f>M80*H80</f>
        <v>0</v>
      </c>
      <c r="O80" s="2"/>
      <c r="P80" s="2"/>
      <c r="Y80" s="1"/>
    </row>
    <row r="81" spans="3:25">
      <c r="G81" s="4"/>
      <c r="H81" s="1"/>
      <c r="J81" s="147"/>
      <c r="K81" s="147"/>
      <c r="M81" s="67"/>
      <c r="N81" s="67"/>
      <c r="O81" s="2"/>
      <c r="P81" s="2"/>
      <c r="Y81" s="1"/>
    </row>
    <row r="82" spans="3:25" ht="13.5" customHeight="1">
      <c r="C82" s="150"/>
      <c r="D82" s="149" t="s">
        <v>366</v>
      </c>
      <c r="E82" s="389" t="s">
        <v>365</v>
      </c>
      <c r="F82" s="389"/>
      <c r="G82" s="381" t="s">
        <v>364</v>
      </c>
      <c r="H82" s="381"/>
      <c r="I82" s="148"/>
      <c r="J82" s="147"/>
      <c r="K82" s="147"/>
      <c r="N82" s="2"/>
      <c r="O82" s="2"/>
      <c r="P82" s="2"/>
      <c r="Y82" s="1"/>
    </row>
    <row r="83" spans="3:25">
      <c r="C83" s="146" t="s">
        <v>363</v>
      </c>
      <c r="D83" s="145" t="s">
        <v>362</v>
      </c>
      <c r="E83" s="143" t="s">
        <v>361</v>
      </c>
      <c r="F83" s="143" t="s">
        <v>360</v>
      </c>
      <c r="G83" s="144" t="s">
        <v>361</v>
      </c>
      <c r="H83" s="143" t="s">
        <v>360</v>
      </c>
      <c r="I83" s="142" t="s">
        <v>40</v>
      </c>
      <c r="J83" s="137"/>
      <c r="K83" s="137"/>
      <c r="L83" s="137"/>
      <c r="M83" s="382" t="s">
        <v>54</v>
      </c>
      <c r="N83" s="382"/>
      <c r="O83" s="2"/>
      <c r="P83" s="2"/>
      <c r="Y83" s="1"/>
    </row>
    <row r="84" spans="3:25">
      <c r="C84" s="141"/>
      <c r="D84" s="140" t="s">
        <v>40</v>
      </c>
      <c r="E84" s="139">
        <v>0.6</v>
      </c>
      <c r="F84" s="139">
        <v>0.3</v>
      </c>
      <c r="G84" s="139">
        <v>0.06</v>
      </c>
      <c r="H84" s="139">
        <v>0.04</v>
      </c>
      <c r="I84" s="138"/>
      <c r="J84" s="137"/>
      <c r="K84" s="137"/>
      <c r="L84" s="137"/>
      <c r="M84" s="125"/>
      <c r="N84" s="125"/>
      <c r="O84" s="2"/>
      <c r="P84" s="2"/>
      <c r="Y84" s="1"/>
    </row>
    <row r="85" spans="3:25">
      <c r="C85" s="136">
        <v>1</v>
      </c>
      <c r="D85" s="135" t="s">
        <v>359</v>
      </c>
      <c r="E85" s="111"/>
      <c r="F85" s="111"/>
      <c r="G85" s="111"/>
      <c r="H85" s="111"/>
      <c r="I85" s="134">
        <v>0.1</v>
      </c>
      <c r="J85" s="67"/>
      <c r="K85" s="67"/>
      <c r="M85" s="125">
        <f t="shared" ref="M85:M148" si="6">E$84*E85+F$84*F85+G$84*G85+H$84*H85</f>
        <v>0</v>
      </c>
      <c r="N85" s="125">
        <f t="shared" ref="N85:N148" si="7">M85*I85</f>
        <v>0</v>
      </c>
      <c r="O85" s="2"/>
      <c r="P85" s="2"/>
      <c r="Y85" s="1"/>
    </row>
    <row r="86" spans="3:25">
      <c r="C86" s="133">
        <v>1</v>
      </c>
      <c r="D86" s="132" t="s">
        <v>358</v>
      </c>
      <c r="E86" s="131"/>
      <c r="F86" s="131"/>
      <c r="G86" s="131"/>
      <c r="H86" s="131"/>
      <c r="I86" s="130">
        <v>0.04</v>
      </c>
      <c r="J86" s="67"/>
      <c r="K86" s="67"/>
      <c r="M86" s="125">
        <f t="shared" si="6"/>
        <v>0</v>
      </c>
      <c r="N86" s="125">
        <f t="shared" si="7"/>
        <v>0</v>
      </c>
      <c r="O86" s="2"/>
      <c r="P86" s="2"/>
      <c r="Y86" s="1"/>
    </row>
    <row r="87" spans="3:25">
      <c r="C87" s="133">
        <v>1</v>
      </c>
      <c r="D87" s="132" t="s">
        <v>357</v>
      </c>
      <c r="E87" s="131"/>
      <c r="F87" s="131"/>
      <c r="G87" s="131"/>
      <c r="H87" s="131"/>
      <c r="I87" s="130">
        <v>0.08</v>
      </c>
      <c r="J87" s="67"/>
      <c r="K87" s="67"/>
      <c r="M87" s="125">
        <f t="shared" si="6"/>
        <v>0</v>
      </c>
      <c r="N87" s="125">
        <f t="shared" si="7"/>
        <v>0</v>
      </c>
      <c r="O87" s="2"/>
      <c r="P87" s="2"/>
      <c r="Y87" s="1"/>
    </row>
    <row r="88" spans="3:25">
      <c r="C88" s="133">
        <v>1</v>
      </c>
      <c r="D88" s="132" t="s">
        <v>356</v>
      </c>
      <c r="E88" s="131"/>
      <c r="F88" s="131"/>
      <c r="G88" s="131"/>
      <c r="H88" s="131"/>
      <c r="I88" s="130">
        <v>0.09</v>
      </c>
      <c r="J88" s="67"/>
      <c r="K88" s="67"/>
      <c r="M88" s="125">
        <f t="shared" si="6"/>
        <v>0</v>
      </c>
      <c r="N88" s="125">
        <f t="shared" si="7"/>
        <v>0</v>
      </c>
      <c r="O88" s="2"/>
      <c r="P88" s="2"/>
      <c r="Y88" s="1"/>
    </row>
    <row r="89" spans="3:25">
      <c r="C89" s="133">
        <v>2</v>
      </c>
      <c r="D89" s="132" t="s">
        <v>355</v>
      </c>
      <c r="E89" s="131"/>
      <c r="F89" s="131"/>
      <c r="G89" s="131"/>
      <c r="H89" s="131"/>
      <c r="I89" s="130">
        <v>1.6E-2</v>
      </c>
      <c r="J89" s="67"/>
      <c r="K89" s="67"/>
      <c r="M89" s="125">
        <f t="shared" si="6"/>
        <v>0</v>
      </c>
      <c r="N89" s="125">
        <f t="shared" si="7"/>
        <v>0</v>
      </c>
      <c r="O89" s="2"/>
      <c r="P89" s="2"/>
      <c r="Y89" s="1"/>
    </row>
    <row r="90" spans="3:25">
      <c r="C90" s="133">
        <v>2</v>
      </c>
      <c r="D90" s="132" t="s">
        <v>354</v>
      </c>
      <c r="E90" s="131"/>
      <c r="F90" s="131"/>
      <c r="G90" s="131"/>
      <c r="H90" s="131"/>
      <c r="I90" s="130">
        <v>0.05</v>
      </c>
      <c r="J90" s="67"/>
      <c r="K90" s="67"/>
      <c r="M90" s="125">
        <f t="shared" si="6"/>
        <v>0</v>
      </c>
      <c r="N90" s="125">
        <f t="shared" si="7"/>
        <v>0</v>
      </c>
      <c r="O90" s="2"/>
      <c r="P90" s="2"/>
      <c r="Y90" s="1"/>
    </row>
    <row r="91" spans="3:25">
      <c r="C91" s="133">
        <v>2</v>
      </c>
      <c r="D91" s="132" t="s">
        <v>353</v>
      </c>
      <c r="E91" s="131"/>
      <c r="F91" s="131"/>
      <c r="G91" s="131"/>
      <c r="H91" s="131"/>
      <c r="I91" s="130">
        <v>1.6E-2</v>
      </c>
      <c r="J91" s="67"/>
      <c r="K91" s="67"/>
      <c r="M91" s="125">
        <f t="shared" si="6"/>
        <v>0</v>
      </c>
      <c r="N91" s="125">
        <f t="shared" si="7"/>
        <v>0</v>
      </c>
      <c r="O91" s="2"/>
      <c r="P91" s="2"/>
      <c r="Y91" s="1"/>
    </row>
    <row r="92" spans="3:25">
      <c r="C92" s="133">
        <v>2</v>
      </c>
      <c r="D92" s="132" t="s">
        <v>352</v>
      </c>
      <c r="E92" s="131"/>
      <c r="F92" s="131"/>
      <c r="G92" s="131"/>
      <c r="H92" s="131"/>
      <c r="I92" s="130">
        <v>1.6E-2</v>
      </c>
      <c r="J92" s="67"/>
      <c r="K92" s="67"/>
      <c r="M92" s="125">
        <f t="shared" si="6"/>
        <v>0</v>
      </c>
      <c r="N92" s="125">
        <f t="shared" si="7"/>
        <v>0</v>
      </c>
      <c r="O92" s="2"/>
      <c r="P92" s="2"/>
      <c r="Y92" s="1"/>
    </row>
    <row r="93" spans="3:25">
      <c r="C93" s="133">
        <v>2</v>
      </c>
      <c r="D93" s="132" t="s">
        <v>351</v>
      </c>
      <c r="E93" s="131"/>
      <c r="F93" s="131"/>
      <c r="G93" s="131"/>
      <c r="H93" s="131"/>
      <c r="I93" s="130">
        <v>1.9E-2</v>
      </c>
      <c r="J93" s="67"/>
      <c r="K93" s="67"/>
      <c r="M93" s="125">
        <f t="shared" si="6"/>
        <v>0</v>
      </c>
      <c r="N93" s="125">
        <f t="shared" si="7"/>
        <v>0</v>
      </c>
      <c r="O93" s="2"/>
      <c r="P93" s="2"/>
      <c r="Y93" s="1"/>
    </row>
    <row r="94" spans="3:25">
      <c r="C94" s="133">
        <v>2</v>
      </c>
      <c r="D94" s="132" t="s">
        <v>350</v>
      </c>
      <c r="E94" s="131"/>
      <c r="F94" s="131"/>
      <c r="G94" s="131"/>
      <c r="H94" s="131"/>
      <c r="I94" s="130">
        <v>1.6E-2</v>
      </c>
      <c r="J94" s="67"/>
      <c r="K94" s="67"/>
      <c r="M94" s="125">
        <f t="shared" si="6"/>
        <v>0</v>
      </c>
      <c r="N94" s="125">
        <f t="shared" si="7"/>
        <v>0</v>
      </c>
      <c r="O94" s="2"/>
      <c r="P94" s="2"/>
      <c r="Y94" s="1"/>
    </row>
    <row r="95" spans="3:25">
      <c r="C95" s="133">
        <v>2</v>
      </c>
      <c r="D95" s="132" t="s">
        <v>349</v>
      </c>
      <c r="E95" s="131"/>
      <c r="F95" s="131"/>
      <c r="G95" s="131"/>
      <c r="H95" s="131"/>
      <c r="I95" s="130">
        <v>1.6E-2</v>
      </c>
      <c r="J95" s="67"/>
      <c r="K95" s="67"/>
      <c r="M95" s="125">
        <f t="shared" si="6"/>
        <v>0</v>
      </c>
      <c r="N95" s="125">
        <f t="shared" si="7"/>
        <v>0</v>
      </c>
      <c r="O95" s="2"/>
      <c r="P95" s="2"/>
      <c r="Y95" s="1"/>
    </row>
    <row r="96" spans="3:25">
      <c r="C96" s="133">
        <v>2</v>
      </c>
      <c r="D96" s="132" t="s">
        <v>348</v>
      </c>
      <c r="E96" s="131"/>
      <c r="F96" s="131"/>
      <c r="G96" s="131"/>
      <c r="H96" s="131"/>
      <c r="I96" s="130">
        <v>0.01</v>
      </c>
      <c r="J96" s="67"/>
      <c r="K96" s="67"/>
      <c r="M96" s="125">
        <f t="shared" si="6"/>
        <v>0</v>
      </c>
      <c r="N96" s="125">
        <f t="shared" si="7"/>
        <v>0</v>
      </c>
      <c r="O96" s="2"/>
      <c r="P96" s="2"/>
      <c r="Y96" s="1"/>
    </row>
    <row r="97" spans="3:25">
      <c r="C97" s="133">
        <v>2</v>
      </c>
      <c r="D97" s="132" t="s">
        <v>347</v>
      </c>
      <c r="E97" s="131"/>
      <c r="F97" s="131"/>
      <c r="G97" s="131"/>
      <c r="H97" s="131"/>
      <c r="I97" s="130">
        <v>1.6E-2</v>
      </c>
      <c r="J97" s="67"/>
      <c r="K97" s="67"/>
      <c r="M97" s="125">
        <f t="shared" si="6"/>
        <v>0</v>
      </c>
      <c r="N97" s="125">
        <f t="shared" si="7"/>
        <v>0</v>
      </c>
      <c r="O97" s="2"/>
      <c r="P97" s="2"/>
      <c r="Y97" s="1"/>
    </row>
    <row r="98" spans="3:25">
      <c r="C98" s="133">
        <v>2</v>
      </c>
      <c r="D98" s="132" t="s">
        <v>346</v>
      </c>
      <c r="E98" s="131"/>
      <c r="F98" s="131"/>
      <c r="G98" s="131"/>
      <c r="H98" s="131"/>
      <c r="I98" s="130">
        <v>0.01</v>
      </c>
      <c r="J98" s="67"/>
      <c r="K98" s="67"/>
      <c r="M98" s="125">
        <f t="shared" si="6"/>
        <v>0</v>
      </c>
      <c r="N98" s="125">
        <f t="shared" si="7"/>
        <v>0</v>
      </c>
      <c r="O98" s="2"/>
      <c r="P98" s="2"/>
      <c r="Y98" s="1"/>
    </row>
    <row r="99" spans="3:25">
      <c r="C99" s="133">
        <v>2</v>
      </c>
      <c r="D99" s="132" t="s">
        <v>345</v>
      </c>
      <c r="E99" s="131"/>
      <c r="F99" s="131"/>
      <c r="G99" s="131"/>
      <c r="H99" s="131"/>
      <c r="I99" s="130">
        <v>1.2E-2</v>
      </c>
      <c r="J99" s="67"/>
      <c r="K99" s="67"/>
      <c r="M99" s="125">
        <f t="shared" si="6"/>
        <v>0</v>
      </c>
      <c r="N99" s="125">
        <f t="shared" si="7"/>
        <v>0</v>
      </c>
      <c r="O99" s="2"/>
      <c r="P99" s="2"/>
      <c r="Y99" s="1"/>
    </row>
    <row r="100" spans="3:25">
      <c r="C100" s="133">
        <v>2</v>
      </c>
      <c r="D100" s="132" t="s">
        <v>344</v>
      </c>
      <c r="E100" s="131"/>
      <c r="F100" s="131"/>
      <c r="G100" s="131"/>
      <c r="H100" s="131"/>
      <c r="I100" s="130">
        <v>1.6E-2</v>
      </c>
      <c r="J100" s="67"/>
      <c r="K100" s="67"/>
      <c r="M100" s="125">
        <f t="shared" si="6"/>
        <v>0</v>
      </c>
      <c r="N100" s="125">
        <f t="shared" si="7"/>
        <v>0</v>
      </c>
      <c r="O100" s="2"/>
      <c r="P100" s="2"/>
      <c r="Y100" s="1"/>
    </row>
    <row r="101" spans="3:25">
      <c r="C101" s="133">
        <v>2</v>
      </c>
      <c r="D101" s="132" t="s">
        <v>343</v>
      </c>
      <c r="E101" s="131"/>
      <c r="F101" s="131"/>
      <c r="G101" s="131"/>
      <c r="H101" s="131"/>
      <c r="I101" s="130">
        <v>1.6E-2</v>
      </c>
      <c r="J101" s="67"/>
      <c r="K101" s="67"/>
      <c r="M101" s="125">
        <f t="shared" si="6"/>
        <v>0</v>
      </c>
      <c r="N101" s="125">
        <f t="shared" si="7"/>
        <v>0</v>
      </c>
      <c r="O101" s="2"/>
      <c r="P101" s="2"/>
      <c r="Y101" s="1"/>
    </row>
    <row r="102" spans="3:25">
      <c r="C102" s="133">
        <v>2</v>
      </c>
      <c r="D102" s="132" t="s">
        <v>342</v>
      </c>
      <c r="E102" s="131"/>
      <c r="F102" s="131"/>
      <c r="G102" s="131"/>
      <c r="H102" s="131"/>
      <c r="I102" s="130">
        <v>1.6E-2</v>
      </c>
      <c r="J102" s="67"/>
      <c r="K102" s="67"/>
      <c r="M102" s="125">
        <f t="shared" si="6"/>
        <v>0</v>
      </c>
      <c r="N102" s="125">
        <f t="shared" si="7"/>
        <v>0</v>
      </c>
      <c r="O102" s="2"/>
      <c r="P102" s="2"/>
      <c r="Y102" s="1"/>
    </row>
    <row r="103" spans="3:25">
      <c r="C103" s="133">
        <v>2</v>
      </c>
      <c r="D103" s="132" t="s">
        <v>341</v>
      </c>
      <c r="E103" s="131"/>
      <c r="F103" s="131"/>
      <c r="G103" s="131"/>
      <c r="H103" s="131"/>
      <c r="I103" s="130">
        <v>1.6E-2</v>
      </c>
      <c r="J103" s="67"/>
      <c r="K103" s="67"/>
      <c r="M103" s="125">
        <f t="shared" si="6"/>
        <v>0</v>
      </c>
      <c r="N103" s="125">
        <f t="shared" si="7"/>
        <v>0</v>
      </c>
      <c r="O103" s="2"/>
      <c r="P103" s="2"/>
      <c r="Y103" s="1"/>
    </row>
    <row r="104" spans="3:25">
      <c r="C104" s="133">
        <v>2</v>
      </c>
      <c r="D104" s="132" t="s">
        <v>340</v>
      </c>
      <c r="E104" s="131"/>
      <c r="F104" s="131"/>
      <c r="G104" s="131"/>
      <c r="H104" s="131"/>
      <c r="I104" s="130">
        <v>1.2E-2</v>
      </c>
      <c r="J104" s="67"/>
      <c r="K104" s="67"/>
      <c r="M104" s="125">
        <f t="shared" si="6"/>
        <v>0</v>
      </c>
      <c r="N104" s="125">
        <f t="shared" si="7"/>
        <v>0</v>
      </c>
      <c r="O104" s="2"/>
      <c r="P104" s="2"/>
      <c r="Y104" s="1"/>
    </row>
    <row r="105" spans="3:25">
      <c r="C105" s="133">
        <v>2</v>
      </c>
      <c r="D105" s="132" t="s">
        <v>339</v>
      </c>
      <c r="E105" s="131"/>
      <c r="F105" s="131"/>
      <c r="G105" s="131"/>
      <c r="H105" s="131"/>
      <c r="I105" s="130">
        <v>1.2E-2</v>
      </c>
      <c r="J105" s="67"/>
      <c r="K105" s="67"/>
      <c r="M105" s="125">
        <f t="shared" si="6"/>
        <v>0</v>
      </c>
      <c r="N105" s="125">
        <f t="shared" si="7"/>
        <v>0</v>
      </c>
      <c r="O105" s="2"/>
      <c r="P105" s="2"/>
      <c r="Y105" s="1"/>
    </row>
    <row r="106" spans="3:25">
      <c r="C106" s="133">
        <v>2</v>
      </c>
      <c r="D106" s="132" t="s">
        <v>338</v>
      </c>
      <c r="E106" s="131"/>
      <c r="F106" s="131"/>
      <c r="G106" s="131"/>
      <c r="H106" s="131"/>
      <c r="I106" s="130">
        <v>1.6E-2</v>
      </c>
      <c r="J106" s="67"/>
      <c r="K106" s="67"/>
      <c r="M106" s="125">
        <f t="shared" si="6"/>
        <v>0</v>
      </c>
      <c r="N106" s="125">
        <f t="shared" si="7"/>
        <v>0</v>
      </c>
      <c r="O106" s="2"/>
      <c r="P106" s="2"/>
      <c r="Y106" s="1"/>
    </row>
    <row r="107" spans="3:25">
      <c r="C107" s="133">
        <v>2</v>
      </c>
      <c r="D107" s="132" t="s">
        <v>337</v>
      </c>
      <c r="E107" s="131"/>
      <c r="F107" s="131"/>
      <c r="G107" s="131"/>
      <c r="H107" s="131"/>
      <c r="I107" s="130">
        <v>1.6E-2</v>
      </c>
      <c r="J107" s="67"/>
      <c r="K107" s="67"/>
      <c r="M107" s="125">
        <f t="shared" si="6"/>
        <v>0</v>
      </c>
      <c r="N107" s="125">
        <f t="shared" si="7"/>
        <v>0</v>
      </c>
      <c r="O107" s="2"/>
      <c r="P107" s="2"/>
      <c r="Y107" s="1"/>
    </row>
    <row r="108" spans="3:25">
      <c r="C108" s="133">
        <v>2</v>
      </c>
      <c r="D108" s="132" t="s">
        <v>336</v>
      </c>
      <c r="E108" s="131"/>
      <c r="F108" s="131"/>
      <c r="G108" s="131"/>
      <c r="H108" s="131"/>
      <c r="I108" s="130">
        <v>1.6E-2</v>
      </c>
      <c r="J108" s="67"/>
      <c r="K108" s="67"/>
      <c r="M108" s="125">
        <f t="shared" si="6"/>
        <v>0</v>
      </c>
      <c r="N108" s="125">
        <f t="shared" si="7"/>
        <v>0</v>
      </c>
      <c r="O108" s="2"/>
      <c r="P108" s="2"/>
      <c r="Y108" s="1"/>
    </row>
    <row r="109" spans="3:25">
      <c r="C109" s="133">
        <v>2</v>
      </c>
      <c r="D109" s="132" t="s">
        <v>335</v>
      </c>
      <c r="E109" s="131"/>
      <c r="F109" s="131"/>
      <c r="G109" s="131"/>
      <c r="H109" s="131"/>
      <c r="I109" s="130">
        <v>1.8000000000000002E-2</v>
      </c>
      <c r="J109" s="67"/>
      <c r="K109" s="67"/>
      <c r="M109" s="125">
        <f t="shared" si="6"/>
        <v>0</v>
      </c>
      <c r="N109" s="125">
        <f t="shared" si="7"/>
        <v>0</v>
      </c>
      <c r="O109" s="2"/>
      <c r="P109" s="2"/>
      <c r="Y109" s="1"/>
    </row>
    <row r="110" spans="3:25">
      <c r="C110" s="133">
        <v>2</v>
      </c>
      <c r="D110" s="132" t="s">
        <v>334</v>
      </c>
      <c r="E110" s="131"/>
      <c r="F110" s="131"/>
      <c r="G110" s="131"/>
      <c r="H110" s="131"/>
      <c r="I110" s="130">
        <v>1.8000000000000002E-2</v>
      </c>
      <c r="J110" s="67"/>
      <c r="K110" s="67"/>
      <c r="M110" s="125">
        <f t="shared" si="6"/>
        <v>0</v>
      </c>
      <c r="N110" s="125">
        <f t="shared" si="7"/>
        <v>0</v>
      </c>
      <c r="O110" s="2"/>
      <c r="P110" s="2"/>
      <c r="Y110" s="1"/>
    </row>
    <row r="111" spans="3:25">
      <c r="C111" s="133">
        <v>3</v>
      </c>
      <c r="D111" s="132" t="s">
        <v>333</v>
      </c>
      <c r="E111" s="131"/>
      <c r="F111" s="131"/>
      <c r="G111" s="131"/>
      <c r="H111" s="131"/>
      <c r="I111" s="130">
        <v>8.0000000000000002E-3</v>
      </c>
      <c r="J111" s="67"/>
      <c r="K111" s="67"/>
      <c r="M111" s="125">
        <f t="shared" si="6"/>
        <v>0</v>
      </c>
      <c r="N111" s="125">
        <f t="shared" si="7"/>
        <v>0</v>
      </c>
      <c r="O111" s="2"/>
      <c r="P111" s="2"/>
      <c r="Y111" s="1"/>
    </row>
    <row r="112" spans="3:25">
      <c r="C112" s="133">
        <v>3</v>
      </c>
      <c r="D112" s="132" t="s">
        <v>332</v>
      </c>
      <c r="E112" s="131"/>
      <c r="F112" s="131"/>
      <c r="G112" s="131"/>
      <c r="H112" s="131"/>
      <c r="I112" s="130">
        <v>8.0000000000000002E-3</v>
      </c>
      <c r="J112" s="67"/>
      <c r="K112" s="67"/>
      <c r="M112" s="125">
        <f t="shared" si="6"/>
        <v>0</v>
      </c>
      <c r="N112" s="125">
        <f t="shared" si="7"/>
        <v>0</v>
      </c>
      <c r="O112" s="2"/>
      <c r="P112" s="2"/>
      <c r="Y112" s="1"/>
    </row>
    <row r="113" spans="3:25">
      <c r="C113" s="133">
        <v>3</v>
      </c>
      <c r="D113" s="132" t="s">
        <v>331</v>
      </c>
      <c r="E113" s="131"/>
      <c r="F113" s="131"/>
      <c r="G113" s="131"/>
      <c r="H113" s="131"/>
      <c r="I113" s="130">
        <v>8.0000000000000002E-3</v>
      </c>
      <c r="J113" s="67"/>
      <c r="K113" s="67"/>
      <c r="M113" s="125">
        <f t="shared" si="6"/>
        <v>0</v>
      </c>
      <c r="N113" s="125">
        <f t="shared" si="7"/>
        <v>0</v>
      </c>
      <c r="O113" s="2"/>
      <c r="P113" s="2"/>
      <c r="Y113" s="1"/>
    </row>
    <row r="114" spans="3:25">
      <c r="C114" s="133">
        <v>3</v>
      </c>
      <c r="D114" s="132" t="s">
        <v>330</v>
      </c>
      <c r="E114" s="131"/>
      <c r="F114" s="131"/>
      <c r="G114" s="131"/>
      <c r="H114" s="131"/>
      <c r="I114" s="130">
        <v>8.0000000000000002E-3</v>
      </c>
      <c r="J114" s="67"/>
      <c r="K114" s="67"/>
      <c r="M114" s="125">
        <f t="shared" si="6"/>
        <v>0</v>
      </c>
      <c r="N114" s="125">
        <f t="shared" si="7"/>
        <v>0</v>
      </c>
      <c r="O114" s="2"/>
      <c r="P114" s="2"/>
      <c r="Y114" s="1"/>
    </row>
    <row r="115" spans="3:25">
      <c r="C115" s="133">
        <v>3</v>
      </c>
      <c r="D115" s="132" t="s">
        <v>329</v>
      </c>
      <c r="E115" s="131"/>
      <c r="F115" s="131"/>
      <c r="G115" s="131"/>
      <c r="H115" s="131"/>
      <c r="I115" s="130">
        <v>4.0000000000000001E-3</v>
      </c>
      <c r="J115" s="67"/>
      <c r="K115" s="67"/>
      <c r="M115" s="125">
        <f t="shared" si="6"/>
        <v>0</v>
      </c>
      <c r="N115" s="125">
        <f t="shared" si="7"/>
        <v>0</v>
      </c>
      <c r="O115" s="2"/>
      <c r="P115" s="2"/>
      <c r="Y115" s="1"/>
    </row>
    <row r="116" spans="3:25">
      <c r="C116" s="133">
        <v>3</v>
      </c>
      <c r="D116" s="132" t="s">
        <v>328</v>
      </c>
      <c r="E116" s="131"/>
      <c r="F116" s="131"/>
      <c r="G116" s="131"/>
      <c r="H116" s="131"/>
      <c r="I116" s="130">
        <v>2E-3</v>
      </c>
      <c r="J116" s="67"/>
      <c r="K116" s="67"/>
      <c r="M116" s="125">
        <f t="shared" si="6"/>
        <v>0</v>
      </c>
      <c r="N116" s="125">
        <f t="shared" si="7"/>
        <v>0</v>
      </c>
      <c r="O116" s="2"/>
      <c r="P116" s="2"/>
      <c r="Y116" s="1"/>
    </row>
    <row r="117" spans="3:25">
      <c r="C117" s="133">
        <v>3</v>
      </c>
      <c r="D117" s="132" t="s">
        <v>327</v>
      </c>
      <c r="E117" s="131"/>
      <c r="F117" s="131"/>
      <c r="G117" s="131"/>
      <c r="H117" s="131"/>
      <c r="I117" s="130">
        <v>8.0000000000000002E-3</v>
      </c>
      <c r="J117" s="67"/>
      <c r="K117" s="67"/>
      <c r="M117" s="125">
        <f t="shared" si="6"/>
        <v>0</v>
      </c>
      <c r="N117" s="125">
        <f t="shared" si="7"/>
        <v>0</v>
      </c>
      <c r="O117" s="2"/>
      <c r="P117" s="2"/>
      <c r="Y117" s="1"/>
    </row>
    <row r="118" spans="3:25">
      <c r="C118" s="133">
        <v>3</v>
      </c>
      <c r="D118" s="132" t="s">
        <v>326</v>
      </c>
      <c r="E118" s="131"/>
      <c r="F118" s="131"/>
      <c r="G118" s="131"/>
      <c r="H118" s="131"/>
      <c r="I118" s="130">
        <v>8.0000000000000002E-3</v>
      </c>
      <c r="J118" s="67"/>
      <c r="K118" s="67"/>
      <c r="M118" s="125">
        <f t="shared" si="6"/>
        <v>0</v>
      </c>
      <c r="N118" s="125">
        <f t="shared" si="7"/>
        <v>0</v>
      </c>
      <c r="O118" s="2"/>
      <c r="P118" s="2"/>
      <c r="Y118" s="1"/>
    </row>
    <row r="119" spans="3:25">
      <c r="C119" s="133">
        <v>3</v>
      </c>
      <c r="D119" s="132" t="s">
        <v>325</v>
      </c>
      <c r="E119" s="131"/>
      <c r="F119" s="131"/>
      <c r="G119" s="131"/>
      <c r="H119" s="131"/>
      <c r="I119" s="130">
        <v>8.0000000000000002E-3</v>
      </c>
      <c r="J119" s="67"/>
      <c r="K119" s="67"/>
      <c r="M119" s="125">
        <f t="shared" si="6"/>
        <v>0</v>
      </c>
      <c r="N119" s="125">
        <f t="shared" si="7"/>
        <v>0</v>
      </c>
      <c r="O119" s="2"/>
      <c r="P119" s="2"/>
      <c r="Y119" s="1"/>
    </row>
    <row r="120" spans="3:25">
      <c r="C120" s="133">
        <v>3</v>
      </c>
      <c r="D120" s="132" t="s">
        <v>324</v>
      </c>
      <c r="E120" s="131"/>
      <c r="F120" s="131"/>
      <c r="G120" s="131"/>
      <c r="H120" s="131"/>
      <c r="I120" s="130">
        <v>8.0000000000000002E-3</v>
      </c>
      <c r="J120" s="67"/>
      <c r="K120" s="67"/>
      <c r="M120" s="125">
        <f t="shared" si="6"/>
        <v>0</v>
      </c>
      <c r="N120" s="125">
        <f t="shared" si="7"/>
        <v>0</v>
      </c>
      <c r="O120" s="2"/>
      <c r="P120" s="2"/>
      <c r="Y120" s="1"/>
    </row>
    <row r="121" spans="3:25">
      <c r="C121" s="133">
        <v>3</v>
      </c>
      <c r="D121" s="132" t="s">
        <v>323</v>
      </c>
      <c r="E121" s="131"/>
      <c r="F121" s="131"/>
      <c r="G121" s="131"/>
      <c r="H121" s="131"/>
      <c r="I121" s="130">
        <v>2E-3</v>
      </c>
      <c r="J121" s="67"/>
      <c r="K121" s="67"/>
      <c r="M121" s="125">
        <f t="shared" si="6"/>
        <v>0</v>
      </c>
      <c r="N121" s="125">
        <f t="shared" si="7"/>
        <v>0</v>
      </c>
      <c r="O121" s="2"/>
      <c r="P121" s="2"/>
      <c r="Y121" s="1"/>
    </row>
    <row r="122" spans="3:25">
      <c r="C122" s="133">
        <v>3</v>
      </c>
      <c r="D122" s="132" t="s">
        <v>322</v>
      </c>
      <c r="E122" s="131"/>
      <c r="F122" s="131"/>
      <c r="G122" s="131"/>
      <c r="H122" s="131"/>
      <c r="I122" s="130">
        <v>2E-3</v>
      </c>
      <c r="J122" s="67"/>
      <c r="K122" s="67"/>
      <c r="M122" s="125">
        <f t="shared" si="6"/>
        <v>0</v>
      </c>
      <c r="N122" s="125">
        <f t="shared" si="7"/>
        <v>0</v>
      </c>
      <c r="O122" s="2"/>
      <c r="P122" s="2"/>
      <c r="Y122" s="1"/>
    </row>
    <row r="123" spans="3:25">
      <c r="C123" s="133">
        <v>3</v>
      </c>
      <c r="D123" s="132" t="s">
        <v>321</v>
      </c>
      <c r="E123" s="131"/>
      <c r="F123" s="131"/>
      <c r="G123" s="131"/>
      <c r="H123" s="131"/>
      <c r="I123" s="130">
        <v>2E-3</v>
      </c>
      <c r="J123" s="67"/>
      <c r="K123" s="67"/>
      <c r="M123" s="125">
        <f t="shared" si="6"/>
        <v>0</v>
      </c>
      <c r="N123" s="125">
        <f t="shared" si="7"/>
        <v>0</v>
      </c>
      <c r="O123" s="2"/>
      <c r="P123" s="2"/>
      <c r="Y123" s="1"/>
    </row>
    <row r="124" spans="3:25">
      <c r="C124" s="133">
        <v>3</v>
      </c>
      <c r="D124" s="132" t="s">
        <v>320</v>
      </c>
      <c r="E124" s="131"/>
      <c r="F124" s="131"/>
      <c r="G124" s="131"/>
      <c r="H124" s="131"/>
      <c r="I124" s="130">
        <v>8.0000000000000002E-3</v>
      </c>
      <c r="J124" s="67"/>
      <c r="K124" s="67"/>
      <c r="M124" s="125">
        <f t="shared" si="6"/>
        <v>0</v>
      </c>
      <c r="N124" s="125">
        <f t="shared" si="7"/>
        <v>0</v>
      </c>
      <c r="O124" s="2"/>
      <c r="P124" s="2"/>
      <c r="Y124" s="1"/>
    </row>
    <row r="125" spans="3:25">
      <c r="C125" s="133">
        <v>3</v>
      </c>
      <c r="D125" s="132" t="s">
        <v>319</v>
      </c>
      <c r="E125" s="131"/>
      <c r="F125" s="131"/>
      <c r="G125" s="131"/>
      <c r="H125" s="131"/>
      <c r="I125" s="130">
        <v>8.0000000000000002E-3</v>
      </c>
      <c r="J125" s="67"/>
      <c r="K125" s="67"/>
      <c r="M125" s="125">
        <f t="shared" si="6"/>
        <v>0</v>
      </c>
      <c r="N125" s="125">
        <f t="shared" si="7"/>
        <v>0</v>
      </c>
      <c r="O125" s="2"/>
      <c r="P125" s="2"/>
      <c r="Y125" s="1"/>
    </row>
    <row r="126" spans="3:25">
      <c r="C126" s="133">
        <v>3</v>
      </c>
      <c r="D126" s="132" t="s">
        <v>318</v>
      </c>
      <c r="E126" s="131"/>
      <c r="F126" s="131"/>
      <c r="G126" s="131"/>
      <c r="H126" s="131"/>
      <c r="I126" s="130">
        <v>2E-3</v>
      </c>
      <c r="J126" s="67"/>
      <c r="K126" s="67"/>
      <c r="M126" s="125">
        <f t="shared" si="6"/>
        <v>0</v>
      </c>
      <c r="N126" s="125">
        <f t="shared" si="7"/>
        <v>0</v>
      </c>
      <c r="O126" s="2"/>
      <c r="P126" s="2"/>
      <c r="Y126" s="1"/>
    </row>
    <row r="127" spans="3:25">
      <c r="C127" s="133">
        <v>3</v>
      </c>
      <c r="D127" s="132" t="s">
        <v>317</v>
      </c>
      <c r="E127" s="131"/>
      <c r="F127" s="131"/>
      <c r="G127" s="131"/>
      <c r="H127" s="131"/>
      <c r="I127" s="130">
        <v>8.0000000000000002E-3</v>
      </c>
      <c r="J127" s="67"/>
      <c r="K127" s="67"/>
      <c r="M127" s="125">
        <f t="shared" si="6"/>
        <v>0</v>
      </c>
      <c r="N127" s="125">
        <f t="shared" si="7"/>
        <v>0</v>
      </c>
      <c r="O127" s="2"/>
      <c r="P127" s="2"/>
      <c r="Y127" s="1"/>
    </row>
    <row r="128" spans="3:25">
      <c r="C128" s="133">
        <v>3</v>
      </c>
      <c r="D128" s="132" t="s">
        <v>316</v>
      </c>
      <c r="E128" s="131"/>
      <c r="F128" s="131"/>
      <c r="G128" s="131"/>
      <c r="H128" s="131"/>
      <c r="I128" s="130">
        <v>4.0000000000000001E-3</v>
      </c>
      <c r="J128" s="67"/>
      <c r="K128" s="67"/>
      <c r="M128" s="125">
        <f t="shared" si="6"/>
        <v>0</v>
      </c>
      <c r="N128" s="125">
        <f t="shared" si="7"/>
        <v>0</v>
      </c>
      <c r="O128" s="2"/>
      <c r="P128" s="2"/>
      <c r="Y128" s="1"/>
    </row>
    <row r="129" spans="3:25">
      <c r="C129" s="133">
        <v>4</v>
      </c>
      <c r="D129" s="132" t="s">
        <v>315</v>
      </c>
      <c r="E129" s="131"/>
      <c r="F129" s="131"/>
      <c r="G129" s="131"/>
      <c r="H129" s="131"/>
      <c r="I129" s="130">
        <v>2E-3</v>
      </c>
      <c r="J129" s="67"/>
      <c r="K129" s="67"/>
      <c r="M129" s="125">
        <f t="shared" si="6"/>
        <v>0</v>
      </c>
      <c r="N129" s="125">
        <f t="shared" si="7"/>
        <v>0</v>
      </c>
      <c r="O129" s="2"/>
      <c r="P129" s="2"/>
      <c r="Y129" s="1"/>
    </row>
    <row r="130" spans="3:25">
      <c r="C130" s="133">
        <v>4</v>
      </c>
      <c r="D130" s="132" t="s">
        <v>314</v>
      </c>
      <c r="E130" s="131"/>
      <c r="F130" s="131"/>
      <c r="G130" s="131"/>
      <c r="H130" s="131"/>
      <c r="I130" s="130">
        <v>2E-3</v>
      </c>
      <c r="J130" s="67"/>
      <c r="K130" s="67"/>
      <c r="M130" s="125">
        <f t="shared" si="6"/>
        <v>0</v>
      </c>
      <c r="N130" s="125">
        <f t="shared" si="7"/>
        <v>0</v>
      </c>
      <c r="O130" s="2"/>
      <c r="P130" s="2"/>
      <c r="Y130" s="1"/>
    </row>
    <row r="131" spans="3:25">
      <c r="C131" s="133">
        <v>4</v>
      </c>
      <c r="D131" s="132" t="s">
        <v>313</v>
      </c>
      <c r="E131" s="131"/>
      <c r="F131" s="131"/>
      <c r="G131" s="131"/>
      <c r="H131" s="131"/>
      <c r="I131" s="130">
        <v>2E-3</v>
      </c>
      <c r="J131" s="67"/>
      <c r="K131" s="67"/>
      <c r="M131" s="125">
        <f t="shared" si="6"/>
        <v>0</v>
      </c>
      <c r="N131" s="125">
        <f t="shared" si="7"/>
        <v>0</v>
      </c>
      <c r="O131" s="2"/>
      <c r="P131" s="2"/>
      <c r="Y131" s="1"/>
    </row>
    <row r="132" spans="3:25">
      <c r="C132" s="133">
        <v>4</v>
      </c>
      <c r="D132" s="132" t="s">
        <v>312</v>
      </c>
      <c r="E132" s="131"/>
      <c r="F132" s="131"/>
      <c r="G132" s="131"/>
      <c r="H132" s="131"/>
      <c r="I132" s="130">
        <v>2E-3</v>
      </c>
      <c r="J132" s="67"/>
      <c r="K132" s="67"/>
      <c r="M132" s="125">
        <f t="shared" si="6"/>
        <v>0</v>
      </c>
      <c r="N132" s="125">
        <f t="shared" si="7"/>
        <v>0</v>
      </c>
      <c r="O132" s="2"/>
      <c r="P132" s="2"/>
      <c r="Y132" s="1"/>
    </row>
    <row r="133" spans="3:25">
      <c r="C133" s="133">
        <v>4</v>
      </c>
      <c r="D133" s="132" t="s">
        <v>311</v>
      </c>
      <c r="E133" s="131"/>
      <c r="F133" s="131"/>
      <c r="G133" s="131"/>
      <c r="H133" s="131"/>
      <c r="I133" s="130">
        <v>2E-3</v>
      </c>
      <c r="J133" s="67"/>
      <c r="K133" s="67"/>
      <c r="M133" s="125">
        <f t="shared" si="6"/>
        <v>0</v>
      </c>
      <c r="N133" s="125">
        <f t="shared" si="7"/>
        <v>0</v>
      </c>
      <c r="O133" s="2"/>
      <c r="P133" s="2"/>
      <c r="Y133" s="1"/>
    </row>
    <row r="134" spans="3:25">
      <c r="C134" s="133">
        <v>4</v>
      </c>
      <c r="D134" s="132" t="s">
        <v>310</v>
      </c>
      <c r="E134" s="131"/>
      <c r="F134" s="131"/>
      <c r="G134" s="131"/>
      <c r="H134" s="131"/>
      <c r="I134" s="130">
        <v>2E-3</v>
      </c>
      <c r="J134" s="67"/>
      <c r="K134" s="67"/>
      <c r="M134" s="125">
        <f t="shared" si="6"/>
        <v>0</v>
      </c>
      <c r="N134" s="125">
        <f t="shared" si="7"/>
        <v>0</v>
      </c>
      <c r="O134" s="2"/>
      <c r="P134" s="2"/>
      <c r="Y134" s="1"/>
    </row>
    <row r="135" spans="3:25">
      <c r="C135" s="133">
        <v>4</v>
      </c>
      <c r="D135" s="132" t="s">
        <v>309</v>
      </c>
      <c r="E135" s="131"/>
      <c r="F135" s="131"/>
      <c r="G135" s="131"/>
      <c r="H135" s="131"/>
      <c r="I135" s="130">
        <v>2E-3</v>
      </c>
      <c r="J135" s="67"/>
      <c r="K135" s="67"/>
      <c r="M135" s="125">
        <f t="shared" si="6"/>
        <v>0</v>
      </c>
      <c r="N135" s="125">
        <f t="shared" si="7"/>
        <v>0</v>
      </c>
      <c r="O135" s="2"/>
      <c r="P135" s="2"/>
      <c r="Y135" s="1"/>
    </row>
    <row r="136" spans="3:25">
      <c r="C136" s="133">
        <v>4</v>
      </c>
      <c r="D136" s="132" t="s">
        <v>308</v>
      </c>
      <c r="E136" s="131"/>
      <c r="F136" s="131"/>
      <c r="G136" s="131"/>
      <c r="H136" s="131"/>
      <c r="I136" s="130">
        <v>2E-3</v>
      </c>
      <c r="J136" s="67"/>
      <c r="K136" s="67"/>
      <c r="M136" s="125">
        <f t="shared" si="6"/>
        <v>0</v>
      </c>
      <c r="N136" s="125">
        <f t="shared" si="7"/>
        <v>0</v>
      </c>
      <c r="O136" s="2"/>
      <c r="P136" s="2"/>
      <c r="Y136" s="1"/>
    </row>
    <row r="137" spans="3:25">
      <c r="C137" s="133">
        <v>4</v>
      </c>
      <c r="D137" s="132" t="s">
        <v>307</v>
      </c>
      <c r="E137" s="131"/>
      <c r="F137" s="131"/>
      <c r="G137" s="131"/>
      <c r="H137" s="131"/>
      <c r="I137" s="130">
        <v>2E-3</v>
      </c>
      <c r="J137" s="67"/>
      <c r="K137" s="67"/>
      <c r="M137" s="125">
        <f t="shared" si="6"/>
        <v>0</v>
      </c>
      <c r="N137" s="125">
        <f t="shared" si="7"/>
        <v>0</v>
      </c>
      <c r="O137" s="2"/>
      <c r="P137" s="2"/>
      <c r="Y137" s="1"/>
    </row>
    <row r="138" spans="3:25">
      <c r="C138" s="133">
        <v>4</v>
      </c>
      <c r="D138" s="132" t="s">
        <v>306</v>
      </c>
      <c r="E138" s="131"/>
      <c r="F138" s="131"/>
      <c r="G138" s="131"/>
      <c r="H138" s="131"/>
      <c r="I138" s="130">
        <v>2E-3</v>
      </c>
      <c r="J138" s="67"/>
      <c r="K138" s="67"/>
      <c r="M138" s="125">
        <f t="shared" si="6"/>
        <v>0</v>
      </c>
      <c r="N138" s="125">
        <f t="shared" si="7"/>
        <v>0</v>
      </c>
      <c r="O138" s="2"/>
      <c r="P138" s="2"/>
      <c r="Y138" s="1"/>
    </row>
    <row r="139" spans="3:25">
      <c r="C139" s="133">
        <v>4</v>
      </c>
      <c r="D139" s="132" t="s">
        <v>305</v>
      </c>
      <c r="E139" s="131"/>
      <c r="F139" s="131"/>
      <c r="G139" s="131"/>
      <c r="H139" s="131"/>
      <c r="I139" s="130">
        <v>2E-3</v>
      </c>
      <c r="J139" s="67"/>
      <c r="K139" s="67"/>
      <c r="M139" s="125">
        <f t="shared" si="6"/>
        <v>0</v>
      </c>
      <c r="N139" s="125">
        <f t="shared" si="7"/>
        <v>0</v>
      </c>
      <c r="O139" s="2"/>
      <c r="P139" s="2"/>
      <c r="Y139" s="1"/>
    </row>
    <row r="140" spans="3:25">
      <c r="C140" s="133">
        <v>4</v>
      </c>
      <c r="D140" s="132" t="s">
        <v>304</v>
      </c>
      <c r="E140" s="131"/>
      <c r="F140" s="131"/>
      <c r="G140" s="131"/>
      <c r="H140" s="131"/>
      <c r="I140" s="130">
        <v>2E-3</v>
      </c>
      <c r="J140" s="67"/>
      <c r="K140" s="67"/>
      <c r="M140" s="125">
        <f t="shared" si="6"/>
        <v>0</v>
      </c>
      <c r="N140" s="125">
        <f t="shared" si="7"/>
        <v>0</v>
      </c>
      <c r="O140" s="2"/>
      <c r="P140" s="2"/>
      <c r="Y140" s="1"/>
    </row>
    <row r="141" spans="3:25">
      <c r="C141" s="133">
        <v>4</v>
      </c>
      <c r="D141" s="132" t="s">
        <v>303</v>
      </c>
      <c r="E141" s="131"/>
      <c r="F141" s="131"/>
      <c r="G141" s="131"/>
      <c r="H141" s="131"/>
      <c r="I141" s="130">
        <v>2E-3</v>
      </c>
      <c r="J141" s="67"/>
      <c r="K141" s="67"/>
      <c r="M141" s="125">
        <f t="shared" si="6"/>
        <v>0</v>
      </c>
      <c r="N141" s="125">
        <f t="shared" si="7"/>
        <v>0</v>
      </c>
      <c r="O141" s="2"/>
      <c r="P141" s="2"/>
      <c r="Y141" s="1"/>
    </row>
    <row r="142" spans="3:25">
      <c r="C142" s="133">
        <v>4</v>
      </c>
      <c r="D142" s="132" t="s">
        <v>302</v>
      </c>
      <c r="E142" s="131"/>
      <c r="F142" s="131"/>
      <c r="G142" s="131"/>
      <c r="H142" s="131"/>
      <c r="I142" s="130">
        <v>2E-3</v>
      </c>
      <c r="J142" s="67"/>
      <c r="K142" s="67"/>
      <c r="M142" s="125">
        <f t="shared" si="6"/>
        <v>0</v>
      </c>
      <c r="N142" s="125">
        <f t="shared" si="7"/>
        <v>0</v>
      </c>
      <c r="O142" s="2"/>
      <c r="P142" s="2"/>
      <c r="Y142" s="1"/>
    </row>
    <row r="143" spans="3:25">
      <c r="C143" s="133">
        <v>4</v>
      </c>
      <c r="D143" s="132" t="s">
        <v>301</v>
      </c>
      <c r="E143" s="131"/>
      <c r="F143" s="131"/>
      <c r="G143" s="131"/>
      <c r="H143" s="131"/>
      <c r="I143" s="130">
        <v>2E-3</v>
      </c>
      <c r="J143" s="67"/>
      <c r="K143" s="67"/>
      <c r="M143" s="125">
        <f t="shared" si="6"/>
        <v>0</v>
      </c>
      <c r="N143" s="125">
        <f t="shared" si="7"/>
        <v>0</v>
      </c>
      <c r="O143" s="2"/>
      <c r="P143" s="2"/>
      <c r="Y143" s="1"/>
    </row>
    <row r="144" spans="3:25">
      <c r="C144" s="133">
        <v>4</v>
      </c>
      <c r="D144" s="132" t="s">
        <v>300</v>
      </c>
      <c r="E144" s="131"/>
      <c r="F144" s="131"/>
      <c r="G144" s="131"/>
      <c r="H144" s="131"/>
      <c r="I144" s="130">
        <v>2E-3</v>
      </c>
      <c r="J144" s="67"/>
      <c r="K144" s="67"/>
      <c r="M144" s="125">
        <f t="shared" si="6"/>
        <v>0</v>
      </c>
      <c r="N144" s="125">
        <f t="shared" si="7"/>
        <v>0</v>
      </c>
      <c r="O144" s="2"/>
      <c r="P144" s="2"/>
      <c r="Y144" s="1"/>
    </row>
    <row r="145" spans="3:25">
      <c r="C145" s="133">
        <v>4</v>
      </c>
      <c r="D145" s="132" t="s">
        <v>299</v>
      </c>
      <c r="E145" s="131"/>
      <c r="F145" s="131"/>
      <c r="G145" s="131"/>
      <c r="H145" s="131"/>
      <c r="I145" s="130">
        <v>2E-3</v>
      </c>
      <c r="J145" s="67"/>
      <c r="K145" s="67"/>
      <c r="M145" s="125">
        <f t="shared" si="6"/>
        <v>0</v>
      </c>
      <c r="N145" s="125">
        <f t="shared" si="7"/>
        <v>0</v>
      </c>
      <c r="O145" s="2"/>
      <c r="P145" s="2"/>
      <c r="Y145" s="1"/>
    </row>
    <row r="146" spans="3:25">
      <c r="C146" s="133">
        <v>4</v>
      </c>
      <c r="D146" s="132" t="s">
        <v>298</v>
      </c>
      <c r="E146" s="131"/>
      <c r="F146" s="131"/>
      <c r="G146" s="131"/>
      <c r="H146" s="131"/>
      <c r="I146" s="130">
        <v>2E-3</v>
      </c>
      <c r="J146" s="67"/>
      <c r="K146" s="67"/>
      <c r="M146" s="125">
        <f t="shared" si="6"/>
        <v>0</v>
      </c>
      <c r="N146" s="125">
        <f t="shared" si="7"/>
        <v>0</v>
      </c>
      <c r="O146" s="2"/>
      <c r="P146" s="2"/>
      <c r="Y146" s="1"/>
    </row>
    <row r="147" spans="3:25">
      <c r="C147" s="133">
        <v>4</v>
      </c>
      <c r="D147" s="132" t="s">
        <v>297</v>
      </c>
      <c r="E147" s="131"/>
      <c r="F147" s="131"/>
      <c r="G147" s="131"/>
      <c r="H147" s="131"/>
      <c r="I147" s="130">
        <v>2E-3</v>
      </c>
      <c r="J147" s="67"/>
      <c r="K147" s="67"/>
      <c r="M147" s="125">
        <f t="shared" si="6"/>
        <v>0</v>
      </c>
      <c r="N147" s="125">
        <f t="shared" si="7"/>
        <v>0</v>
      </c>
      <c r="O147" s="2"/>
      <c r="P147" s="2"/>
      <c r="Y147" s="1"/>
    </row>
    <row r="148" spans="3:25">
      <c r="C148" s="133">
        <v>4</v>
      </c>
      <c r="D148" s="132" t="s">
        <v>296</v>
      </c>
      <c r="E148" s="131"/>
      <c r="F148" s="131"/>
      <c r="G148" s="131"/>
      <c r="H148" s="131"/>
      <c r="I148" s="130">
        <v>2E-3</v>
      </c>
      <c r="J148" s="67"/>
      <c r="K148" s="67"/>
      <c r="M148" s="125">
        <f t="shared" si="6"/>
        <v>0</v>
      </c>
      <c r="N148" s="125">
        <f t="shared" si="7"/>
        <v>0</v>
      </c>
      <c r="O148" s="2"/>
      <c r="P148" s="2"/>
      <c r="Y148" s="1"/>
    </row>
    <row r="149" spans="3:25">
      <c r="C149" s="133">
        <v>4</v>
      </c>
      <c r="D149" s="132" t="s">
        <v>295</v>
      </c>
      <c r="E149" s="131"/>
      <c r="F149" s="131"/>
      <c r="G149" s="131"/>
      <c r="H149" s="131"/>
      <c r="I149" s="130">
        <v>2E-3</v>
      </c>
      <c r="J149" s="67"/>
      <c r="K149" s="67"/>
      <c r="M149" s="125">
        <f t="shared" ref="M149:M212" si="8">E$84*E149+F$84*F149+G$84*G149+H$84*H149</f>
        <v>0</v>
      </c>
      <c r="N149" s="125">
        <f t="shared" ref="N149:N212" si="9">M149*I149</f>
        <v>0</v>
      </c>
      <c r="O149" s="2"/>
      <c r="P149" s="2"/>
      <c r="Y149" s="1"/>
    </row>
    <row r="150" spans="3:25">
      <c r="C150" s="133">
        <v>4</v>
      </c>
      <c r="D150" s="132" t="s">
        <v>294</v>
      </c>
      <c r="E150" s="131"/>
      <c r="F150" s="131"/>
      <c r="G150" s="131"/>
      <c r="H150" s="131"/>
      <c r="I150" s="130">
        <v>2E-3</v>
      </c>
      <c r="J150" s="67"/>
      <c r="K150" s="67"/>
      <c r="M150" s="125">
        <f t="shared" si="8"/>
        <v>0</v>
      </c>
      <c r="N150" s="125">
        <f t="shared" si="9"/>
        <v>0</v>
      </c>
      <c r="O150" s="2"/>
      <c r="P150" s="2"/>
      <c r="Y150" s="1"/>
    </row>
    <row r="151" spans="3:25">
      <c r="C151" s="133">
        <v>5</v>
      </c>
      <c r="D151" s="132" t="s">
        <v>293</v>
      </c>
      <c r="E151" s="131"/>
      <c r="F151" s="131"/>
      <c r="G151" s="131"/>
      <c r="H151" s="131"/>
      <c r="I151" s="130">
        <v>2E-3</v>
      </c>
      <c r="J151" s="67"/>
      <c r="K151" s="67"/>
      <c r="M151" s="125">
        <f t="shared" si="8"/>
        <v>0</v>
      </c>
      <c r="N151" s="125">
        <f t="shared" si="9"/>
        <v>0</v>
      </c>
      <c r="O151" s="2"/>
      <c r="P151" s="2"/>
      <c r="Y151" s="1"/>
    </row>
    <row r="152" spans="3:25">
      <c r="C152" s="133">
        <v>5</v>
      </c>
      <c r="D152" s="132" t="s">
        <v>292</v>
      </c>
      <c r="E152" s="131"/>
      <c r="F152" s="131"/>
      <c r="G152" s="131"/>
      <c r="H152" s="131"/>
      <c r="I152" s="130">
        <v>2E-3</v>
      </c>
      <c r="J152" s="67"/>
      <c r="K152" s="67"/>
      <c r="M152" s="125">
        <f t="shared" si="8"/>
        <v>0</v>
      </c>
      <c r="N152" s="125">
        <f t="shared" si="9"/>
        <v>0</v>
      </c>
      <c r="O152" s="2"/>
      <c r="P152" s="2"/>
      <c r="Y152" s="1"/>
    </row>
    <row r="153" spans="3:25">
      <c r="C153" s="133">
        <v>5</v>
      </c>
      <c r="D153" s="132" t="s">
        <v>291</v>
      </c>
      <c r="E153" s="131"/>
      <c r="F153" s="131"/>
      <c r="G153" s="131"/>
      <c r="H153" s="131"/>
      <c r="I153" s="130">
        <v>1E-3</v>
      </c>
      <c r="J153" s="67"/>
      <c r="K153" s="67"/>
      <c r="M153" s="125">
        <f t="shared" si="8"/>
        <v>0</v>
      </c>
      <c r="N153" s="125">
        <f t="shared" si="9"/>
        <v>0</v>
      </c>
      <c r="O153" s="2"/>
      <c r="P153" s="2"/>
      <c r="Y153" s="1"/>
    </row>
    <row r="154" spans="3:25">
      <c r="C154" s="133">
        <v>5</v>
      </c>
      <c r="D154" s="132" t="s">
        <v>290</v>
      </c>
      <c r="E154" s="131"/>
      <c r="F154" s="131"/>
      <c r="G154" s="131"/>
      <c r="H154" s="131"/>
      <c r="I154" s="130">
        <v>1E-3</v>
      </c>
      <c r="J154" s="67"/>
      <c r="K154" s="67"/>
      <c r="M154" s="125">
        <f t="shared" si="8"/>
        <v>0</v>
      </c>
      <c r="N154" s="125">
        <f t="shared" si="9"/>
        <v>0</v>
      </c>
      <c r="O154" s="2"/>
      <c r="P154" s="2"/>
      <c r="Y154" s="1"/>
    </row>
    <row r="155" spans="3:25">
      <c r="C155" s="133">
        <v>5</v>
      </c>
      <c r="D155" s="132" t="s">
        <v>289</v>
      </c>
      <c r="E155" s="131"/>
      <c r="F155" s="131"/>
      <c r="G155" s="131"/>
      <c r="H155" s="131"/>
      <c r="I155" s="130">
        <v>1E-3</v>
      </c>
      <c r="J155" s="67"/>
      <c r="K155" s="67"/>
      <c r="M155" s="125">
        <f t="shared" si="8"/>
        <v>0</v>
      </c>
      <c r="N155" s="125">
        <f t="shared" si="9"/>
        <v>0</v>
      </c>
      <c r="O155" s="2"/>
      <c r="P155" s="2"/>
      <c r="Y155" s="1"/>
    </row>
    <row r="156" spans="3:25">
      <c r="C156" s="133">
        <v>5</v>
      </c>
      <c r="D156" s="132" t="s">
        <v>288</v>
      </c>
      <c r="E156" s="131"/>
      <c r="F156" s="131"/>
      <c r="G156" s="131"/>
      <c r="H156" s="131"/>
      <c r="I156" s="130">
        <v>1E-3</v>
      </c>
      <c r="J156" s="67"/>
      <c r="K156" s="67"/>
      <c r="M156" s="125">
        <f t="shared" si="8"/>
        <v>0</v>
      </c>
      <c r="N156" s="125">
        <f t="shared" si="9"/>
        <v>0</v>
      </c>
      <c r="O156" s="2"/>
      <c r="P156" s="2"/>
      <c r="Y156" s="1"/>
    </row>
    <row r="157" spans="3:25">
      <c r="C157" s="133">
        <v>5</v>
      </c>
      <c r="D157" s="132" t="s">
        <v>287</v>
      </c>
      <c r="E157" s="131"/>
      <c r="F157" s="131"/>
      <c r="G157" s="131"/>
      <c r="H157" s="131"/>
      <c r="I157" s="130">
        <v>1E-3</v>
      </c>
      <c r="J157" s="67"/>
      <c r="K157" s="67"/>
      <c r="M157" s="125">
        <f t="shared" si="8"/>
        <v>0</v>
      </c>
      <c r="N157" s="125">
        <f t="shared" si="9"/>
        <v>0</v>
      </c>
      <c r="O157" s="2"/>
      <c r="P157" s="2"/>
      <c r="Y157" s="1"/>
    </row>
    <row r="158" spans="3:25">
      <c r="C158" s="133">
        <v>5</v>
      </c>
      <c r="D158" s="132" t="s">
        <v>286</v>
      </c>
      <c r="E158" s="131"/>
      <c r="F158" s="131"/>
      <c r="G158" s="131"/>
      <c r="H158" s="131"/>
      <c r="I158" s="130">
        <v>1E-3</v>
      </c>
      <c r="J158" s="67"/>
      <c r="K158" s="67"/>
      <c r="M158" s="125">
        <f t="shared" si="8"/>
        <v>0</v>
      </c>
      <c r="N158" s="125">
        <f t="shared" si="9"/>
        <v>0</v>
      </c>
      <c r="O158" s="2"/>
      <c r="P158" s="2"/>
      <c r="Y158" s="1"/>
    </row>
    <row r="159" spans="3:25">
      <c r="C159" s="133">
        <v>5</v>
      </c>
      <c r="D159" s="132" t="s">
        <v>285</v>
      </c>
      <c r="E159" s="131"/>
      <c r="F159" s="131"/>
      <c r="G159" s="131"/>
      <c r="H159" s="131"/>
      <c r="I159" s="130">
        <v>1E-3</v>
      </c>
      <c r="J159" s="67"/>
      <c r="K159" s="67"/>
      <c r="M159" s="125">
        <f t="shared" si="8"/>
        <v>0</v>
      </c>
      <c r="N159" s="125">
        <f t="shared" si="9"/>
        <v>0</v>
      </c>
      <c r="O159" s="2"/>
      <c r="P159" s="2"/>
      <c r="Y159" s="1"/>
    </row>
    <row r="160" spans="3:25">
      <c r="C160" s="133">
        <v>5</v>
      </c>
      <c r="D160" s="132" t="s">
        <v>284</v>
      </c>
      <c r="E160" s="131"/>
      <c r="F160" s="131"/>
      <c r="G160" s="131"/>
      <c r="H160" s="131"/>
      <c r="I160" s="130">
        <v>1E-3</v>
      </c>
      <c r="J160" s="67"/>
      <c r="K160" s="67"/>
      <c r="M160" s="125">
        <f t="shared" si="8"/>
        <v>0</v>
      </c>
      <c r="N160" s="125">
        <f t="shared" si="9"/>
        <v>0</v>
      </c>
      <c r="O160" s="2"/>
      <c r="P160" s="2"/>
      <c r="Y160" s="1"/>
    </row>
    <row r="161" spans="3:25">
      <c r="C161" s="133">
        <v>5</v>
      </c>
      <c r="D161" s="132" t="s">
        <v>283</v>
      </c>
      <c r="E161" s="131"/>
      <c r="F161" s="131"/>
      <c r="G161" s="131"/>
      <c r="H161" s="131"/>
      <c r="I161" s="130">
        <v>1E-3</v>
      </c>
      <c r="J161" s="67"/>
      <c r="K161" s="67"/>
      <c r="M161" s="125">
        <f t="shared" si="8"/>
        <v>0</v>
      </c>
      <c r="N161" s="125">
        <f t="shared" si="9"/>
        <v>0</v>
      </c>
      <c r="O161" s="2"/>
      <c r="P161" s="2"/>
      <c r="Y161" s="1"/>
    </row>
    <row r="162" spans="3:25">
      <c r="C162" s="133">
        <v>5</v>
      </c>
      <c r="D162" s="132" t="s">
        <v>282</v>
      </c>
      <c r="E162" s="131"/>
      <c r="F162" s="131"/>
      <c r="G162" s="131"/>
      <c r="H162" s="131"/>
      <c r="I162" s="130">
        <v>1E-3</v>
      </c>
      <c r="J162" s="67"/>
      <c r="K162" s="67"/>
      <c r="M162" s="125">
        <f t="shared" si="8"/>
        <v>0</v>
      </c>
      <c r="N162" s="125">
        <f t="shared" si="9"/>
        <v>0</v>
      </c>
      <c r="O162" s="2"/>
      <c r="P162" s="2"/>
      <c r="Y162" s="1"/>
    </row>
    <row r="163" spans="3:25">
      <c r="C163" s="133">
        <v>5</v>
      </c>
      <c r="D163" s="132" t="s">
        <v>281</v>
      </c>
      <c r="E163" s="131"/>
      <c r="F163" s="131"/>
      <c r="G163" s="131"/>
      <c r="H163" s="131"/>
      <c r="I163" s="130">
        <v>1E-3</v>
      </c>
      <c r="J163" s="67"/>
      <c r="K163" s="67"/>
      <c r="M163" s="125">
        <f t="shared" si="8"/>
        <v>0</v>
      </c>
      <c r="N163" s="125">
        <f t="shared" si="9"/>
        <v>0</v>
      </c>
      <c r="O163" s="2"/>
      <c r="P163" s="2"/>
      <c r="Y163" s="1"/>
    </row>
    <row r="164" spans="3:25">
      <c r="C164" s="133">
        <v>5</v>
      </c>
      <c r="D164" s="132" t="s">
        <v>280</v>
      </c>
      <c r="E164" s="131"/>
      <c r="F164" s="131"/>
      <c r="G164" s="131"/>
      <c r="H164" s="131"/>
      <c r="I164" s="130">
        <v>1E-3</v>
      </c>
      <c r="J164" s="67"/>
      <c r="K164" s="67"/>
      <c r="M164" s="125">
        <f t="shared" si="8"/>
        <v>0</v>
      </c>
      <c r="N164" s="125">
        <f t="shared" si="9"/>
        <v>0</v>
      </c>
      <c r="O164" s="2"/>
      <c r="P164" s="2"/>
      <c r="Y164" s="1"/>
    </row>
    <row r="165" spans="3:25">
      <c r="C165" s="133">
        <v>5</v>
      </c>
      <c r="D165" s="132" t="s">
        <v>279</v>
      </c>
      <c r="E165" s="131"/>
      <c r="F165" s="131"/>
      <c r="G165" s="131"/>
      <c r="H165" s="131"/>
      <c r="I165" s="130">
        <v>1E-3</v>
      </c>
      <c r="J165" s="67"/>
      <c r="K165" s="67"/>
      <c r="M165" s="125">
        <f t="shared" si="8"/>
        <v>0</v>
      </c>
      <c r="N165" s="125">
        <f t="shared" si="9"/>
        <v>0</v>
      </c>
      <c r="O165" s="2"/>
      <c r="P165" s="2"/>
      <c r="Y165" s="1"/>
    </row>
    <row r="166" spans="3:25">
      <c r="C166" s="133">
        <v>5</v>
      </c>
      <c r="D166" s="132" t="s">
        <v>278</v>
      </c>
      <c r="E166" s="131"/>
      <c r="F166" s="131"/>
      <c r="G166" s="131"/>
      <c r="H166" s="131"/>
      <c r="I166" s="130">
        <v>1E-3</v>
      </c>
      <c r="J166" s="67"/>
      <c r="K166" s="67"/>
      <c r="M166" s="125">
        <f t="shared" si="8"/>
        <v>0</v>
      </c>
      <c r="N166" s="125">
        <f t="shared" si="9"/>
        <v>0</v>
      </c>
      <c r="O166" s="2"/>
      <c r="P166" s="2"/>
      <c r="Y166" s="1"/>
    </row>
    <row r="167" spans="3:25">
      <c r="C167" s="133">
        <v>5</v>
      </c>
      <c r="D167" s="132" t="s">
        <v>277</v>
      </c>
      <c r="E167" s="131"/>
      <c r="F167" s="131"/>
      <c r="G167" s="131"/>
      <c r="H167" s="131"/>
      <c r="I167" s="130">
        <v>1E-3</v>
      </c>
      <c r="J167" s="67"/>
      <c r="K167" s="67"/>
      <c r="M167" s="125">
        <f t="shared" si="8"/>
        <v>0</v>
      </c>
      <c r="N167" s="125">
        <f t="shared" si="9"/>
        <v>0</v>
      </c>
      <c r="O167" s="2"/>
      <c r="P167" s="2"/>
      <c r="Y167" s="1"/>
    </row>
    <row r="168" spans="3:25">
      <c r="C168" s="133">
        <v>5</v>
      </c>
      <c r="D168" s="132" t="s">
        <v>276</v>
      </c>
      <c r="E168" s="131"/>
      <c r="F168" s="131"/>
      <c r="G168" s="131"/>
      <c r="H168" s="131"/>
      <c r="I168" s="130">
        <v>1E-3</v>
      </c>
      <c r="J168" s="67"/>
      <c r="K168" s="67"/>
      <c r="M168" s="125">
        <f t="shared" si="8"/>
        <v>0</v>
      </c>
      <c r="N168" s="125">
        <f t="shared" si="9"/>
        <v>0</v>
      </c>
      <c r="O168" s="2"/>
      <c r="P168" s="2"/>
      <c r="Y168" s="1"/>
    </row>
    <row r="169" spans="3:25">
      <c r="C169" s="133">
        <v>5</v>
      </c>
      <c r="D169" s="132" t="s">
        <v>275</v>
      </c>
      <c r="E169" s="131"/>
      <c r="F169" s="131"/>
      <c r="G169" s="131"/>
      <c r="H169" s="131"/>
      <c r="I169" s="130">
        <v>1E-3</v>
      </c>
      <c r="J169" s="67"/>
      <c r="K169" s="67"/>
      <c r="M169" s="125">
        <f t="shared" si="8"/>
        <v>0</v>
      </c>
      <c r="N169" s="125">
        <f t="shared" si="9"/>
        <v>0</v>
      </c>
      <c r="O169" s="2"/>
      <c r="P169" s="2"/>
      <c r="Y169" s="1"/>
    </row>
    <row r="170" spans="3:25">
      <c r="C170" s="133">
        <v>5</v>
      </c>
      <c r="D170" s="132" t="s">
        <v>274</v>
      </c>
      <c r="E170" s="131"/>
      <c r="F170" s="131"/>
      <c r="G170" s="131"/>
      <c r="H170" s="131"/>
      <c r="I170" s="130">
        <v>1E-3</v>
      </c>
      <c r="J170" s="67"/>
      <c r="K170" s="67"/>
      <c r="M170" s="125">
        <f t="shared" si="8"/>
        <v>0</v>
      </c>
      <c r="N170" s="125">
        <f t="shared" si="9"/>
        <v>0</v>
      </c>
      <c r="O170" s="2"/>
      <c r="P170" s="2"/>
      <c r="Y170" s="1"/>
    </row>
    <row r="171" spans="3:25">
      <c r="C171" s="133">
        <v>5</v>
      </c>
      <c r="D171" s="132" t="s">
        <v>273</v>
      </c>
      <c r="E171" s="131"/>
      <c r="F171" s="131"/>
      <c r="G171" s="131"/>
      <c r="H171" s="131"/>
      <c r="I171" s="130">
        <v>1E-3</v>
      </c>
      <c r="J171" s="67"/>
      <c r="K171" s="67"/>
      <c r="M171" s="125">
        <f t="shared" si="8"/>
        <v>0</v>
      </c>
      <c r="N171" s="125">
        <f t="shared" si="9"/>
        <v>0</v>
      </c>
      <c r="O171" s="2"/>
      <c r="P171" s="2"/>
      <c r="Y171" s="1"/>
    </row>
    <row r="172" spans="3:25">
      <c r="C172" s="133">
        <v>6</v>
      </c>
      <c r="D172" s="132" t="s">
        <v>272</v>
      </c>
      <c r="E172" s="131"/>
      <c r="F172" s="131"/>
      <c r="G172" s="131"/>
      <c r="H172" s="131"/>
      <c r="I172" s="130">
        <v>1E-3</v>
      </c>
      <c r="J172" s="67"/>
      <c r="K172" s="67"/>
      <c r="M172" s="125">
        <f t="shared" si="8"/>
        <v>0</v>
      </c>
      <c r="N172" s="125">
        <f t="shared" si="9"/>
        <v>0</v>
      </c>
      <c r="O172" s="2"/>
      <c r="P172" s="2"/>
      <c r="Y172" s="1"/>
    </row>
    <row r="173" spans="3:25">
      <c r="C173" s="133">
        <v>6</v>
      </c>
      <c r="D173" s="132" t="s">
        <v>271</v>
      </c>
      <c r="E173" s="131"/>
      <c r="F173" s="131"/>
      <c r="G173" s="131"/>
      <c r="H173" s="131"/>
      <c r="I173" s="130">
        <v>1E-3</v>
      </c>
      <c r="J173" s="67"/>
      <c r="K173" s="67"/>
      <c r="M173" s="125">
        <f t="shared" si="8"/>
        <v>0</v>
      </c>
      <c r="N173" s="125">
        <f t="shared" si="9"/>
        <v>0</v>
      </c>
      <c r="O173" s="2"/>
      <c r="P173" s="2"/>
      <c r="Y173" s="1"/>
    </row>
    <row r="174" spans="3:25">
      <c r="C174" s="133">
        <v>6</v>
      </c>
      <c r="D174" s="132" t="s">
        <v>270</v>
      </c>
      <c r="E174" s="131"/>
      <c r="F174" s="131"/>
      <c r="G174" s="131"/>
      <c r="H174" s="131"/>
      <c r="I174" s="130">
        <v>1E-3</v>
      </c>
      <c r="J174" s="67"/>
      <c r="K174" s="67"/>
      <c r="M174" s="125">
        <f t="shared" si="8"/>
        <v>0</v>
      </c>
      <c r="N174" s="125">
        <f t="shared" si="9"/>
        <v>0</v>
      </c>
      <c r="O174" s="2"/>
      <c r="P174" s="2"/>
      <c r="Y174" s="1"/>
    </row>
    <row r="175" spans="3:25">
      <c r="C175" s="133">
        <v>6</v>
      </c>
      <c r="D175" s="132" t="s">
        <v>269</v>
      </c>
      <c r="E175" s="131"/>
      <c r="F175" s="131"/>
      <c r="G175" s="131"/>
      <c r="H175" s="131"/>
      <c r="I175" s="130">
        <v>1E-3</v>
      </c>
      <c r="J175" s="67"/>
      <c r="K175" s="67"/>
      <c r="M175" s="125">
        <f t="shared" si="8"/>
        <v>0</v>
      </c>
      <c r="N175" s="125">
        <f t="shared" si="9"/>
        <v>0</v>
      </c>
      <c r="O175" s="2"/>
      <c r="P175" s="2"/>
      <c r="Y175" s="1"/>
    </row>
    <row r="176" spans="3:25">
      <c r="C176" s="133">
        <v>6</v>
      </c>
      <c r="D176" s="132" t="s">
        <v>268</v>
      </c>
      <c r="E176" s="131"/>
      <c r="F176" s="131"/>
      <c r="G176" s="131"/>
      <c r="H176" s="131"/>
      <c r="I176" s="130">
        <v>1E-3</v>
      </c>
      <c r="J176" s="67"/>
      <c r="K176" s="67"/>
      <c r="M176" s="125">
        <f t="shared" si="8"/>
        <v>0</v>
      </c>
      <c r="N176" s="125">
        <f t="shared" si="9"/>
        <v>0</v>
      </c>
      <c r="O176" s="2"/>
      <c r="P176" s="2"/>
      <c r="Y176" s="1"/>
    </row>
    <row r="177" spans="3:25">
      <c r="C177" s="133">
        <v>6</v>
      </c>
      <c r="D177" s="132" t="s">
        <v>267</v>
      </c>
      <c r="E177" s="131"/>
      <c r="F177" s="131"/>
      <c r="G177" s="131"/>
      <c r="H177" s="131"/>
      <c r="I177" s="130">
        <v>1E-3</v>
      </c>
      <c r="J177" s="67"/>
      <c r="K177" s="67"/>
      <c r="M177" s="125">
        <f t="shared" si="8"/>
        <v>0</v>
      </c>
      <c r="N177" s="125">
        <f t="shared" si="9"/>
        <v>0</v>
      </c>
      <c r="O177" s="2"/>
      <c r="P177" s="2"/>
      <c r="Y177" s="1"/>
    </row>
    <row r="178" spans="3:25">
      <c r="C178" s="133">
        <v>6</v>
      </c>
      <c r="D178" s="132" t="s">
        <v>266</v>
      </c>
      <c r="E178" s="131"/>
      <c r="F178" s="131"/>
      <c r="G178" s="131"/>
      <c r="H178" s="131"/>
      <c r="I178" s="130">
        <v>1E-3</v>
      </c>
      <c r="J178" s="67"/>
      <c r="K178" s="67"/>
      <c r="M178" s="125">
        <f t="shared" si="8"/>
        <v>0</v>
      </c>
      <c r="N178" s="125">
        <f t="shared" si="9"/>
        <v>0</v>
      </c>
      <c r="O178" s="2"/>
      <c r="P178" s="2"/>
      <c r="Y178" s="1"/>
    </row>
    <row r="179" spans="3:25">
      <c r="C179" s="133">
        <v>6</v>
      </c>
      <c r="D179" s="132" t="s">
        <v>265</v>
      </c>
      <c r="E179" s="131"/>
      <c r="F179" s="131"/>
      <c r="G179" s="131"/>
      <c r="H179" s="131"/>
      <c r="I179" s="130">
        <v>1E-3</v>
      </c>
      <c r="J179" s="67"/>
      <c r="K179" s="67"/>
      <c r="M179" s="125">
        <f t="shared" si="8"/>
        <v>0</v>
      </c>
      <c r="N179" s="125">
        <f t="shared" si="9"/>
        <v>0</v>
      </c>
      <c r="O179" s="2"/>
      <c r="P179" s="2"/>
      <c r="Y179" s="1"/>
    </row>
    <row r="180" spans="3:25">
      <c r="C180" s="133">
        <v>6</v>
      </c>
      <c r="D180" s="132" t="s">
        <v>264</v>
      </c>
      <c r="E180" s="131"/>
      <c r="F180" s="131"/>
      <c r="G180" s="131"/>
      <c r="H180" s="131"/>
      <c r="I180" s="130">
        <v>1E-3</v>
      </c>
      <c r="J180" s="67"/>
      <c r="K180" s="67"/>
      <c r="M180" s="125">
        <f t="shared" si="8"/>
        <v>0</v>
      </c>
      <c r="N180" s="125">
        <f t="shared" si="9"/>
        <v>0</v>
      </c>
      <c r="O180" s="2"/>
      <c r="P180" s="2"/>
      <c r="Y180" s="1"/>
    </row>
    <row r="181" spans="3:25">
      <c r="C181" s="133">
        <v>6</v>
      </c>
      <c r="D181" s="132" t="s">
        <v>263</v>
      </c>
      <c r="E181" s="131"/>
      <c r="F181" s="131"/>
      <c r="G181" s="131"/>
      <c r="H181" s="131"/>
      <c r="I181" s="130">
        <v>1E-3</v>
      </c>
      <c r="J181" s="67"/>
      <c r="K181" s="67"/>
      <c r="M181" s="125">
        <f t="shared" si="8"/>
        <v>0</v>
      </c>
      <c r="N181" s="125">
        <f t="shared" si="9"/>
        <v>0</v>
      </c>
      <c r="O181" s="2"/>
      <c r="P181" s="2"/>
      <c r="Y181" s="1"/>
    </row>
    <row r="182" spans="3:25">
      <c r="C182" s="133">
        <v>6</v>
      </c>
      <c r="D182" s="132" t="s">
        <v>262</v>
      </c>
      <c r="E182" s="131"/>
      <c r="F182" s="131"/>
      <c r="G182" s="131"/>
      <c r="H182" s="131"/>
      <c r="I182" s="130">
        <v>1E-3</v>
      </c>
      <c r="J182" s="67"/>
      <c r="K182" s="67"/>
      <c r="M182" s="125">
        <f t="shared" si="8"/>
        <v>0</v>
      </c>
      <c r="N182" s="125">
        <f t="shared" si="9"/>
        <v>0</v>
      </c>
      <c r="O182" s="2"/>
      <c r="P182" s="2"/>
      <c r="Y182" s="1"/>
    </row>
    <row r="183" spans="3:25">
      <c r="C183" s="133">
        <v>6</v>
      </c>
      <c r="D183" s="132" t="s">
        <v>261</v>
      </c>
      <c r="E183" s="131"/>
      <c r="F183" s="131"/>
      <c r="G183" s="131"/>
      <c r="H183" s="131"/>
      <c r="I183" s="130">
        <v>1E-3</v>
      </c>
      <c r="J183" s="67"/>
      <c r="K183" s="67"/>
      <c r="M183" s="125">
        <f t="shared" si="8"/>
        <v>0</v>
      </c>
      <c r="N183" s="125">
        <f t="shared" si="9"/>
        <v>0</v>
      </c>
      <c r="O183" s="2"/>
      <c r="P183" s="2"/>
      <c r="Y183" s="1"/>
    </row>
    <row r="184" spans="3:25">
      <c r="C184" s="133">
        <v>6</v>
      </c>
      <c r="D184" s="132" t="s">
        <v>260</v>
      </c>
      <c r="E184" s="131"/>
      <c r="F184" s="131"/>
      <c r="G184" s="131"/>
      <c r="H184" s="131"/>
      <c r="I184" s="130">
        <v>1E-3</v>
      </c>
      <c r="J184" s="67"/>
      <c r="K184" s="67"/>
      <c r="M184" s="125">
        <f t="shared" si="8"/>
        <v>0</v>
      </c>
      <c r="N184" s="125">
        <f t="shared" si="9"/>
        <v>0</v>
      </c>
      <c r="O184" s="2"/>
      <c r="P184" s="2"/>
      <c r="Y184" s="1"/>
    </row>
    <row r="185" spans="3:25">
      <c r="C185" s="133">
        <v>6</v>
      </c>
      <c r="D185" s="132" t="s">
        <v>259</v>
      </c>
      <c r="E185" s="131"/>
      <c r="F185" s="131"/>
      <c r="G185" s="131"/>
      <c r="H185" s="131"/>
      <c r="I185" s="130">
        <v>1E-3</v>
      </c>
      <c r="J185" s="67"/>
      <c r="K185" s="67"/>
      <c r="M185" s="125">
        <f t="shared" si="8"/>
        <v>0</v>
      </c>
      <c r="N185" s="125">
        <f t="shared" si="9"/>
        <v>0</v>
      </c>
      <c r="O185" s="2"/>
      <c r="P185" s="2"/>
      <c r="Y185" s="1"/>
    </row>
    <row r="186" spans="3:25">
      <c r="C186" s="133">
        <v>6</v>
      </c>
      <c r="D186" s="132" t="s">
        <v>258</v>
      </c>
      <c r="E186" s="131"/>
      <c r="F186" s="131"/>
      <c r="G186" s="131"/>
      <c r="H186" s="131"/>
      <c r="I186" s="130">
        <v>1E-3</v>
      </c>
      <c r="J186" s="67"/>
      <c r="K186" s="67"/>
      <c r="M186" s="125">
        <f t="shared" si="8"/>
        <v>0</v>
      </c>
      <c r="N186" s="125">
        <f t="shared" si="9"/>
        <v>0</v>
      </c>
      <c r="O186" s="2"/>
      <c r="P186" s="2"/>
      <c r="Y186" s="1"/>
    </row>
    <row r="187" spans="3:25">
      <c r="C187" s="133">
        <v>6</v>
      </c>
      <c r="D187" s="132" t="s">
        <v>257</v>
      </c>
      <c r="E187" s="131"/>
      <c r="F187" s="131"/>
      <c r="G187" s="131"/>
      <c r="H187" s="131"/>
      <c r="I187" s="130">
        <v>1E-3</v>
      </c>
      <c r="J187" s="67"/>
      <c r="K187" s="67"/>
      <c r="M187" s="125">
        <f t="shared" si="8"/>
        <v>0</v>
      </c>
      <c r="N187" s="125">
        <f t="shared" si="9"/>
        <v>0</v>
      </c>
      <c r="O187" s="2"/>
      <c r="P187" s="2"/>
      <c r="Y187" s="1"/>
    </row>
    <row r="188" spans="3:25">
      <c r="C188" s="133">
        <v>6</v>
      </c>
      <c r="D188" s="132" t="s">
        <v>256</v>
      </c>
      <c r="E188" s="131"/>
      <c r="F188" s="131"/>
      <c r="G188" s="131"/>
      <c r="H188" s="131"/>
      <c r="I188" s="130">
        <v>1E-3</v>
      </c>
      <c r="J188" s="67"/>
      <c r="K188" s="67"/>
      <c r="M188" s="125">
        <f t="shared" si="8"/>
        <v>0</v>
      </c>
      <c r="N188" s="125">
        <f t="shared" si="9"/>
        <v>0</v>
      </c>
      <c r="O188" s="2"/>
      <c r="P188" s="2"/>
      <c r="Y188" s="1"/>
    </row>
    <row r="189" spans="3:25">
      <c r="C189" s="133">
        <v>6</v>
      </c>
      <c r="D189" s="132" t="s">
        <v>255</v>
      </c>
      <c r="E189" s="131"/>
      <c r="F189" s="131"/>
      <c r="G189" s="131"/>
      <c r="H189" s="131"/>
      <c r="I189" s="130">
        <v>1E-3</v>
      </c>
      <c r="J189" s="67"/>
      <c r="K189" s="67"/>
      <c r="M189" s="125">
        <f t="shared" si="8"/>
        <v>0</v>
      </c>
      <c r="N189" s="125">
        <f t="shared" si="9"/>
        <v>0</v>
      </c>
      <c r="O189" s="2"/>
      <c r="P189" s="2"/>
      <c r="Y189" s="1"/>
    </row>
    <row r="190" spans="3:25">
      <c r="C190" s="133">
        <v>6</v>
      </c>
      <c r="D190" s="132" t="s">
        <v>254</v>
      </c>
      <c r="E190" s="131"/>
      <c r="F190" s="131"/>
      <c r="G190" s="131"/>
      <c r="H190" s="131"/>
      <c r="I190" s="130">
        <v>1E-3</v>
      </c>
      <c r="J190" s="67"/>
      <c r="K190" s="67"/>
      <c r="M190" s="125">
        <f t="shared" si="8"/>
        <v>0</v>
      </c>
      <c r="N190" s="125">
        <f t="shared" si="9"/>
        <v>0</v>
      </c>
      <c r="O190" s="2"/>
      <c r="P190" s="2"/>
      <c r="Y190" s="1"/>
    </row>
    <row r="191" spans="3:25">
      <c r="C191" s="133">
        <v>6</v>
      </c>
      <c r="D191" s="132" t="s">
        <v>253</v>
      </c>
      <c r="E191" s="131"/>
      <c r="F191" s="131"/>
      <c r="G191" s="131"/>
      <c r="H191" s="131"/>
      <c r="I191" s="130">
        <v>1E-3</v>
      </c>
      <c r="J191" s="67"/>
      <c r="K191" s="67"/>
      <c r="M191" s="125">
        <f t="shared" si="8"/>
        <v>0</v>
      </c>
      <c r="N191" s="125">
        <f t="shared" si="9"/>
        <v>0</v>
      </c>
      <c r="O191" s="2"/>
      <c r="P191" s="2"/>
      <c r="Y191" s="1"/>
    </row>
    <row r="192" spans="3:25">
      <c r="C192" s="133">
        <v>6</v>
      </c>
      <c r="D192" s="132" t="s">
        <v>252</v>
      </c>
      <c r="E192" s="131"/>
      <c r="F192" s="131"/>
      <c r="G192" s="131"/>
      <c r="H192" s="131"/>
      <c r="I192" s="130">
        <v>1E-3</v>
      </c>
      <c r="J192" s="67"/>
      <c r="K192" s="67"/>
      <c r="M192" s="125">
        <f t="shared" si="8"/>
        <v>0</v>
      </c>
      <c r="N192" s="125">
        <f t="shared" si="9"/>
        <v>0</v>
      </c>
      <c r="O192" s="2"/>
      <c r="P192" s="2"/>
      <c r="Y192" s="1"/>
    </row>
    <row r="193" spans="3:25">
      <c r="C193" s="133">
        <v>6</v>
      </c>
      <c r="D193" s="132" t="s">
        <v>251</v>
      </c>
      <c r="E193" s="131"/>
      <c r="F193" s="131"/>
      <c r="G193" s="131"/>
      <c r="H193" s="131"/>
      <c r="I193" s="130">
        <v>1E-3</v>
      </c>
      <c r="J193" s="67"/>
      <c r="K193" s="67"/>
      <c r="M193" s="125">
        <f t="shared" si="8"/>
        <v>0</v>
      </c>
      <c r="N193" s="125">
        <f t="shared" si="9"/>
        <v>0</v>
      </c>
      <c r="O193" s="2"/>
      <c r="P193" s="2"/>
      <c r="Y193" s="1"/>
    </row>
    <row r="194" spans="3:25">
      <c r="C194" s="133">
        <v>6</v>
      </c>
      <c r="D194" s="132" t="s">
        <v>250</v>
      </c>
      <c r="E194" s="131"/>
      <c r="F194" s="131"/>
      <c r="G194" s="131"/>
      <c r="H194" s="131"/>
      <c r="I194" s="130">
        <v>1E-3</v>
      </c>
      <c r="J194" s="67"/>
      <c r="K194" s="67"/>
      <c r="M194" s="125">
        <f t="shared" si="8"/>
        <v>0</v>
      </c>
      <c r="N194" s="125">
        <f t="shared" si="9"/>
        <v>0</v>
      </c>
      <c r="O194" s="2"/>
      <c r="P194" s="2"/>
      <c r="Y194" s="1"/>
    </row>
    <row r="195" spans="3:25">
      <c r="C195" s="133">
        <v>6</v>
      </c>
      <c r="D195" s="132" t="s">
        <v>249</v>
      </c>
      <c r="E195" s="131"/>
      <c r="F195" s="131"/>
      <c r="G195" s="131"/>
      <c r="H195" s="131"/>
      <c r="I195" s="130">
        <v>1E-3</v>
      </c>
      <c r="J195" s="67"/>
      <c r="K195" s="67"/>
      <c r="M195" s="125">
        <f t="shared" si="8"/>
        <v>0</v>
      </c>
      <c r="N195" s="125">
        <f t="shared" si="9"/>
        <v>0</v>
      </c>
      <c r="O195" s="2"/>
      <c r="P195" s="2"/>
      <c r="Y195" s="1"/>
    </row>
    <row r="196" spans="3:25">
      <c r="C196" s="133">
        <v>6</v>
      </c>
      <c r="D196" s="132" t="s">
        <v>248</v>
      </c>
      <c r="E196" s="131"/>
      <c r="F196" s="131"/>
      <c r="G196" s="131"/>
      <c r="H196" s="131"/>
      <c r="I196" s="130">
        <v>1E-3</v>
      </c>
      <c r="J196" s="67"/>
      <c r="K196" s="67"/>
      <c r="M196" s="125">
        <f t="shared" si="8"/>
        <v>0</v>
      </c>
      <c r="N196" s="125">
        <f t="shared" si="9"/>
        <v>0</v>
      </c>
      <c r="O196" s="2"/>
      <c r="P196" s="2"/>
      <c r="Y196" s="1"/>
    </row>
    <row r="197" spans="3:25">
      <c r="C197" s="133">
        <v>6</v>
      </c>
      <c r="D197" s="132" t="s">
        <v>247</v>
      </c>
      <c r="E197" s="131"/>
      <c r="F197" s="131"/>
      <c r="G197" s="131"/>
      <c r="H197" s="131"/>
      <c r="I197" s="130">
        <v>1E-3</v>
      </c>
      <c r="J197" s="67"/>
      <c r="K197" s="67"/>
      <c r="M197" s="125">
        <f t="shared" si="8"/>
        <v>0</v>
      </c>
      <c r="N197" s="125">
        <f t="shared" si="9"/>
        <v>0</v>
      </c>
      <c r="O197" s="2"/>
      <c r="P197" s="2"/>
      <c r="Y197" s="1"/>
    </row>
    <row r="198" spans="3:25">
      <c r="C198" s="133">
        <v>6</v>
      </c>
      <c r="D198" s="132" t="s">
        <v>246</v>
      </c>
      <c r="E198" s="131"/>
      <c r="F198" s="131"/>
      <c r="G198" s="131"/>
      <c r="H198" s="131"/>
      <c r="I198" s="130">
        <v>1E-3</v>
      </c>
      <c r="J198" s="67"/>
      <c r="K198" s="67"/>
      <c r="M198" s="125">
        <f t="shared" si="8"/>
        <v>0</v>
      </c>
      <c r="N198" s="125">
        <f t="shared" si="9"/>
        <v>0</v>
      </c>
      <c r="O198" s="2"/>
      <c r="P198" s="2"/>
      <c r="Y198" s="1"/>
    </row>
    <row r="199" spans="3:25">
      <c r="C199" s="133">
        <v>6</v>
      </c>
      <c r="D199" s="132" t="s">
        <v>245</v>
      </c>
      <c r="E199" s="131"/>
      <c r="F199" s="131"/>
      <c r="G199" s="131"/>
      <c r="H199" s="131"/>
      <c r="I199" s="130">
        <v>1E-3</v>
      </c>
      <c r="J199" s="67"/>
      <c r="K199" s="67"/>
      <c r="M199" s="125">
        <f t="shared" si="8"/>
        <v>0</v>
      </c>
      <c r="N199" s="125">
        <f t="shared" si="9"/>
        <v>0</v>
      </c>
      <c r="O199" s="2"/>
      <c r="P199" s="2"/>
      <c r="Y199" s="1"/>
    </row>
    <row r="200" spans="3:25">
      <c r="C200" s="133">
        <v>6</v>
      </c>
      <c r="D200" s="132" t="s">
        <v>244</v>
      </c>
      <c r="E200" s="131"/>
      <c r="F200" s="131"/>
      <c r="G200" s="131"/>
      <c r="H200" s="131"/>
      <c r="I200" s="130">
        <v>1E-3</v>
      </c>
      <c r="J200" s="67"/>
      <c r="K200" s="67"/>
      <c r="M200" s="125">
        <f t="shared" si="8"/>
        <v>0</v>
      </c>
      <c r="N200" s="125">
        <f t="shared" si="9"/>
        <v>0</v>
      </c>
      <c r="O200" s="2"/>
      <c r="P200" s="2"/>
      <c r="Y200" s="1"/>
    </row>
    <row r="201" spans="3:25">
      <c r="C201" s="133">
        <v>6</v>
      </c>
      <c r="D201" s="132" t="s">
        <v>243</v>
      </c>
      <c r="E201" s="131"/>
      <c r="F201" s="131"/>
      <c r="G201" s="131"/>
      <c r="H201" s="131"/>
      <c r="I201" s="130">
        <v>1E-3</v>
      </c>
      <c r="J201" s="67"/>
      <c r="K201" s="67"/>
      <c r="M201" s="125">
        <f t="shared" si="8"/>
        <v>0</v>
      </c>
      <c r="N201" s="125">
        <f t="shared" si="9"/>
        <v>0</v>
      </c>
      <c r="O201" s="2"/>
      <c r="P201" s="2"/>
      <c r="Y201" s="1"/>
    </row>
    <row r="202" spans="3:25">
      <c r="C202" s="133">
        <v>6</v>
      </c>
      <c r="D202" s="132" t="s">
        <v>242</v>
      </c>
      <c r="E202" s="131"/>
      <c r="F202" s="131"/>
      <c r="G202" s="131"/>
      <c r="H202" s="131"/>
      <c r="I202" s="130">
        <v>1E-3</v>
      </c>
      <c r="J202" s="67"/>
      <c r="K202" s="67"/>
      <c r="M202" s="125">
        <f t="shared" si="8"/>
        <v>0</v>
      </c>
      <c r="N202" s="125">
        <f t="shared" si="9"/>
        <v>0</v>
      </c>
      <c r="O202" s="2"/>
      <c r="P202" s="2"/>
      <c r="Y202" s="1"/>
    </row>
    <row r="203" spans="3:25">
      <c r="C203" s="133">
        <v>6</v>
      </c>
      <c r="D203" s="132" t="s">
        <v>241</v>
      </c>
      <c r="E203" s="131"/>
      <c r="F203" s="131"/>
      <c r="G203" s="131"/>
      <c r="H203" s="131"/>
      <c r="I203" s="130">
        <v>1E-3</v>
      </c>
      <c r="J203" s="67"/>
      <c r="K203" s="67"/>
      <c r="M203" s="125">
        <f t="shared" si="8"/>
        <v>0</v>
      </c>
      <c r="N203" s="125">
        <f t="shared" si="9"/>
        <v>0</v>
      </c>
      <c r="O203" s="2"/>
      <c r="P203" s="2"/>
      <c r="Y203" s="1"/>
    </row>
    <row r="204" spans="3:25">
      <c r="C204" s="133">
        <v>6</v>
      </c>
      <c r="D204" s="132" t="s">
        <v>240</v>
      </c>
      <c r="E204" s="131"/>
      <c r="F204" s="131"/>
      <c r="G204" s="131"/>
      <c r="H204" s="131"/>
      <c r="I204" s="130">
        <v>1E-3</v>
      </c>
      <c r="J204" s="67"/>
      <c r="K204" s="67"/>
      <c r="M204" s="125">
        <f t="shared" si="8"/>
        <v>0</v>
      </c>
      <c r="N204" s="125">
        <f t="shared" si="9"/>
        <v>0</v>
      </c>
      <c r="O204" s="2"/>
      <c r="P204" s="2"/>
      <c r="Y204" s="1"/>
    </row>
    <row r="205" spans="3:25">
      <c r="C205" s="133">
        <v>6</v>
      </c>
      <c r="D205" s="132" t="s">
        <v>239</v>
      </c>
      <c r="E205" s="131"/>
      <c r="F205" s="131"/>
      <c r="G205" s="131"/>
      <c r="H205" s="131"/>
      <c r="I205" s="130">
        <v>1E-3</v>
      </c>
      <c r="J205" s="67"/>
      <c r="K205" s="67"/>
      <c r="M205" s="125">
        <f t="shared" si="8"/>
        <v>0</v>
      </c>
      <c r="N205" s="125">
        <f t="shared" si="9"/>
        <v>0</v>
      </c>
      <c r="O205" s="2"/>
      <c r="P205" s="2"/>
      <c r="Y205" s="1"/>
    </row>
    <row r="206" spans="3:25">
      <c r="C206" s="133">
        <v>6</v>
      </c>
      <c r="D206" s="132" t="s">
        <v>238</v>
      </c>
      <c r="E206" s="131"/>
      <c r="F206" s="131"/>
      <c r="G206" s="131"/>
      <c r="H206" s="131"/>
      <c r="I206" s="130">
        <v>1E-3</v>
      </c>
      <c r="J206" s="67"/>
      <c r="K206" s="67"/>
      <c r="M206" s="125">
        <f t="shared" si="8"/>
        <v>0</v>
      </c>
      <c r="N206" s="125">
        <f t="shared" si="9"/>
        <v>0</v>
      </c>
      <c r="O206" s="2"/>
      <c r="P206" s="2"/>
      <c r="Y206" s="1"/>
    </row>
    <row r="207" spans="3:25">
      <c r="C207" s="133">
        <v>6</v>
      </c>
      <c r="D207" s="132" t="s">
        <v>237</v>
      </c>
      <c r="E207" s="131"/>
      <c r="F207" s="131"/>
      <c r="G207" s="131"/>
      <c r="H207" s="131"/>
      <c r="I207" s="130">
        <v>1E-3</v>
      </c>
      <c r="J207" s="67"/>
      <c r="K207" s="67"/>
      <c r="M207" s="125">
        <f t="shared" si="8"/>
        <v>0</v>
      </c>
      <c r="N207" s="125">
        <f t="shared" si="9"/>
        <v>0</v>
      </c>
      <c r="O207" s="2"/>
      <c r="P207" s="2"/>
      <c r="Y207" s="1"/>
    </row>
    <row r="208" spans="3:25">
      <c r="C208" s="133">
        <v>6</v>
      </c>
      <c r="D208" s="132" t="s">
        <v>236</v>
      </c>
      <c r="E208" s="131"/>
      <c r="F208" s="131"/>
      <c r="G208" s="131"/>
      <c r="H208" s="131"/>
      <c r="I208" s="130">
        <v>1E-3</v>
      </c>
      <c r="J208" s="67"/>
      <c r="K208" s="67"/>
      <c r="M208" s="125">
        <f t="shared" si="8"/>
        <v>0</v>
      </c>
      <c r="N208" s="125">
        <f t="shared" si="9"/>
        <v>0</v>
      </c>
      <c r="O208" s="2"/>
      <c r="P208" s="2"/>
      <c r="Y208" s="1"/>
    </row>
    <row r="209" spans="3:25">
      <c r="C209" s="133">
        <v>6</v>
      </c>
      <c r="D209" s="132" t="s">
        <v>235</v>
      </c>
      <c r="E209" s="131"/>
      <c r="F209" s="131"/>
      <c r="G209" s="131"/>
      <c r="H209" s="131"/>
      <c r="I209" s="130">
        <v>1E-3</v>
      </c>
      <c r="J209" s="67"/>
      <c r="K209" s="67"/>
      <c r="M209" s="125">
        <f t="shared" si="8"/>
        <v>0</v>
      </c>
      <c r="N209" s="125">
        <f t="shared" si="9"/>
        <v>0</v>
      </c>
      <c r="O209" s="2"/>
      <c r="P209" s="2"/>
      <c r="Y209" s="1"/>
    </row>
    <row r="210" spans="3:25">
      <c r="C210" s="133">
        <v>6</v>
      </c>
      <c r="D210" s="132" t="s">
        <v>234</v>
      </c>
      <c r="E210" s="131"/>
      <c r="F210" s="131"/>
      <c r="G210" s="131"/>
      <c r="H210" s="131"/>
      <c r="I210" s="130">
        <v>1E-3</v>
      </c>
      <c r="J210" s="67"/>
      <c r="K210" s="67"/>
      <c r="M210" s="125">
        <f t="shared" si="8"/>
        <v>0</v>
      </c>
      <c r="N210" s="125">
        <f t="shared" si="9"/>
        <v>0</v>
      </c>
      <c r="O210" s="2"/>
      <c r="P210" s="2"/>
      <c r="Y210" s="1"/>
    </row>
    <row r="211" spans="3:25">
      <c r="C211" s="133">
        <v>6</v>
      </c>
      <c r="D211" s="132" t="s">
        <v>233</v>
      </c>
      <c r="E211" s="131"/>
      <c r="F211" s="131"/>
      <c r="G211" s="131"/>
      <c r="H211" s="131"/>
      <c r="I211" s="130">
        <v>1E-3</v>
      </c>
      <c r="J211" s="67"/>
      <c r="K211" s="67"/>
      <c r="M211" s="125">
        <f t="shared" si="8"/>
        <v>0</v>
      </c>
      <c r="N211" s="125">
        <f t="shared" si="9"/>
        <v>0</v>
      </c>
      <c r="O211" s="2"/>
      <c r="P211" s="2"/>
      <c r="Y211" s="1"/>
    </row>
    <row r="212" spans="3:25">
      <c r="C212" s="133">
        <v>6</v>
      </c>
      <c r="D212" s="132" t="s">
        <v>232</v>
      </c>
      <c r="E212" s="131"/>
      <c r="F212" s="131"/>
      <c r="G212" s="131"/>
      <c r="H212" s="131"/>
      <c r="I212" s="130">
        <v>1E-3</v>
      </c>
      <c r="J212" s="67"/>
      <c r="K212" s="67"/>
      <c r="M212" s="125">
        <f t="shared" si="8"/>
        <v>0</v>
      </c>
      <c r="N212" s="125">
        <f t="shared" si="9"/>
        <v>0</v>
      </c>
      <c r="O212" s="2"/>
      <c r="P212" s="2"/>
      <c r="Y212" s="1"/>
    </row>
    <row r="213" spans="3:25">
      <c r="C213" s="133">
        <v>6</v>
      </c>
      <c r="D213" s="132" t="s">
        <v>231</v>
      </c>
      <c r="E213" s="131"/>
      <c r="F213" s="131"/>
      <c r="G213" s="131"/>
      <c r="H213" s="131"/>
      <c r="I213" s="130">
        <v>1E-3</v>
      </c>
      <c r="J213" s="67"/>
      <c r="K213" s="67"/>
      <c r="M213" s="125">
        <f t="shared" ref="M213:M276" si="10">E$84*E213+F$84*F213+G$84*G213+H$84*H213</f>
        <v>0</v>
      </c>
      <c r="N213" s="125">
        <f t="shared" ref="N213:N276" si="11">M213*I213</f>
        <v>0</v>
      </c>
      <c r="O213" s="2"/>
      <c r="P213" s="2"/>
      <c r="Y213" s="1"/>
    </row>
    <row r="214" spans="3:25">
      <c r="C214" s="133">
        <v>6</v>
      </c>
      <c r="D214" s="132" t="s">
        <v>230</v>
      </c>
      <c r="E214" s="131"/>
      <c r="F214" s="131"/>
      <c r="G214" s="131"/>
      <c r="H214" s="131"/>
      <c r="I214" s="130">
        <v>1E-3</v>
      </c>
      <c r="J214" s="67"/>
      <c r="K214" s="67"/>
      <c r="M214" s="125">
        <f t="shared" si="10"/>
        <v>0</v>
      </c>
      <c r="N214" s="125">
        <f t="shared" si="11"/>
        <v>0</v>
      </c>
      <c r="O214" s="2"/>
      <c r="P214" s="2"/>
      <c r="Y214" s="1"/>
    </row>
    <row r="215" spans="3:25">
      <c r="C215" s="133">
        <v>6</v>
      </c>
      <c r="D215" s="132" t="s">
        <v>229</v>
      </c>
      <c r="E215" s="131"/>
      <c r="F215" s="131"/>
      <c r="G215" s="131"/>
      <c r="H215" s="131"/>
      <c r="I215" s="130">
        <v>1E-3</v>
      </c>
      <c r="J215" s="67"/>
      <c r="K215" s="67"/>
      <c r="M215" s="125">
        <f t="shared" si="10"/>
        <v>0</v>
      </c>
      <c r="N215" s="125">
        <f t="shared" si="11"/>
        <v>0</v>
      </c>
      <c r="O215" s="2"/>
      <c r="P215" s="2"/>
      <c r="Y215" s="1"/>
    </row>
    <row r="216" spans="3:25">
      <c r="C216" s="133">
        <v>6</v>
      </c>
      <c r="D216" s="132" t="s">
        <v>228</v>
      </c>
      <c r="E216" s="131"/>
      <c r="F216" s="131"/>
      <c r="G216" s="131"/>
      <c r="H216" s="131"/>
      <c r="I216" s="130">
        <v>1E-3</v>
      </c>
      <c r="J216" s="67"/>
      <c r="K216" s="67"/>
      <c r="M216" s="125">
        <f t="shared" si="10"/>
        <v>0</v>
      </c>
      <c r="N216" s="125">
        <f t="shared" si="11"/>
        <v>0</v>
      </c>
      <c r="O216" s="2"/>
      <c r="P216" s="2"/>
      <c r="Y216" s="1"/>
    </row>
    <row r="217" spans="3:25">
      <c r="C217" s="133">
        <v>6</v>
      </c>
      <c r="D217" s="132" t="s">
        <v>227</v>
      </c>
      <c r="E217" s="131"/>
      <c r="F217" s="131"/>
      <c r="G217" s="131"/>
      <c r="H217" s="131"/>
      <c r="I217" s="130">
        <v>1E-3</v>
      </c>
      <c r="J217" s="67"/>
      <c r="K217" s="67"/>
      <c r="M217" s="125">
        <f t="shared" si="10"/>
        <v>0</v>
      </c>
      <c r="N217" s="125">
        <f t="shared" si="11"/>
        <v>0</v>
      </c>
      <c r="O217" s="2"/>
      <c r="P217" s="2"/>
      <c r="Y217" s="1"/>
    </row>
    <row r="218" spans="3:25">
      <c r="C218" s="133">
        <v>6</v>
      </c>
      <c r="D218" s="132" t="s">
        <v>226</v>
      </c>
      <c r="E218" s="131"/>
      <c r="F218" s="131"/>
      <c r="G218" s="131"/>
      <c r="H218" s="131"/>
      <c r="I218" s="130">
        <v>1E-3</v>
      </c>
      <c r="J218" s="67"/>
      <c r="K218" s="67"/>
      <c r="M218" s="125">
        <f t="shared" si="10"/>
        <v>0</v>
      </c>
      <c r="N218" s="125">
        <f t="shared" si="11"/>
        <v>0</v>
      </c>
      <c r="O218" s="2"/>
      <c r="P218" s="2"/>
      <c r="Y218" s="1"/>
    </row>
    <row r="219" spans="3:25">
      <c r="C219" s="133">
        <v>6</v>
      </c>
      <c r="D219" s="132" t="s">
        <v>225</v>
      </c>
      <c r="E219" s="131"/>
      <c r="F219" s="131"/>
      <c r="G219" s="131"/>
      <c r="H219" s="131"/>
      <c r="I219" s="130">
        <v>1E-3</v>
      </c>
      <c r="J219" s="67"/>
      <c r="K219" s="67"/>
      <c r="M219" s="125">
        <f t="shared" si="10"/>
        <v>0</v>
      </c>
      <c r="N219" s="125">
        <f t="shared" si="11"/>
        <v>0</v>
      </c>
      <c r="O219" s="2"/>
      <c r="P219" s="2"/>
      <c r="Y219" s="1"/>
    </row>
    <row r="220" spans="3:25">
      <c r="C220" s="133">
        <v>6</v>
      </c>
      <c r="D220" s="132" t="s">
        <v>224</v>
      </c>
      <c r="E220" s="131"/>
      <c r="F220" s="131"/>
      <c r="G220" s="131"/>
      <c r="H220" s="131"/>
      <c r="I220" s="130">
        <v>1E-3</v>
      </c>
      <c r="J220" s="67"/>
      <c r="K220" s="67"/>
      <c r="M220" s="125">
        <f t="shared" si="10"/>
        <v>0</v>
      </c>
      <c r="N220" s="125">
        <f t="shared" si="11"/>
        <v>0</v>
      </c>
      <c r="O220" s="2"/>
      <c r="P220" s="2"/>
      <c r="Y220" s="1"/>
    </row>
    <row r="221" spans="3:25">
      <c r="C221" s="133">
        <v>6</v>
      </c>
      <c r="D221" s="132" t="s">
        <v>223</v>
      </c>
      <c r="E221" s="131"/>
      <c r="F221" s="131"/>
      <c r="G221" s="131"/>
      <c r="H221" s="131"/>
      <c r="I221" s="130">
        <v>1E-3</v>
      </c>
      <c r="J221" s="67"/>
      <c r="K221" s="67"/>
      <c r="M221" s="125">
        <f t="shared" si="10"/>
        <v>0</v>
      </c>
      <c r="N221" s="125">
        <f t="shared" si="11"/>
        <v>0</v>
      </c>
      <c r="O221" s="2"/>
      <c r="P221" s="2"/>
      <c r="Y221" s="1"/>
    </row>
    <row r="222" spans="3:25">
      <c r="C222" s="133">
        <v>6</v>
      </c>
      <c r="D222" s="132" t="s">
        <v>222</v>
      </c>
      <c r="E222" s="131"/>
      <c r="F222" s="131"/>
      <c r="G222" s="131"/>
      <c r="H222" s="131"/>
      <c r="I222" s="130">
        <v>1E-3</v>
      </c>
      <c r="J222" s="67"/>
      <c r="K222" s="67"/>
      <c r="M222" s="125">
        <f t="shared" si="10"/>
        <v>0</v>
      </c>
      <c r="N222" s="125">
        <f t="shared" si="11"/>
        <v>0</v>
      </c>
      <c r="O222" s="2"/>
      <c r="P222" s="2"/>
      <c r="Y222" s="1"/>
    </row>
    <row r="223" spans="3:25">
      <c r="C223" s="133">
        <v>6</v>
      </c>
      <c r="D223" s="132" t="s">
        <v>221</v>
      </c>
      <c r="E223" s="131"/>
      <c r="F223" s="131"/>
      <c r="G223" s="131"/>
      <c r="H223" s="131"/>
      <c r="I223" s="130">
        <v>1E-3</v>
      </c>
      <c r="J223" s="67"/>
      <c r="K223" s="67"/>
      <c r="M223" s="125">
        <f t="shared" si="10"/>
        <v>0</v>
      </c>
      <c r="N223" s="125">
        <f t="shared" si="11"/>
        <v>0</v>
      </c>
      <c r="O223" s="2"/>
      <c r="P223" s="2"/>
      <c r="Y223" s="1"/>
    </row>
    <row r="224" spans="3:25">
      <c r="C224" s="133">
        <v>6</v>
      </c>
      <c r="D224" s="132" t="s">
        <v>220</v>
      </c>
      <c r="E224" s="131"/>
      <c r="F224" s="131"/>
      <c r="G224" s="131"/>
      <c r="H224" s="131"/>
      <c r="I224" s="130">
        <v>1E-3</v>
      </c>
      <c r="J224" s="67"/>
      <c r="K224" s="67"/>
      <c r="M224" s="125">
        <f t="shared" si="10"/>
        <v>0</v>
      </c>
      <c r="N224" s="125">
        <f t="shared" si="11"/>
        <v>0</v>
      </c>
      <c r="O224" s="2"/>
      <c r="P224" s="2"/>
      <c r="Y224" s="1"/>
    </row>
    <row r="225" spans="3:25">
      <c r="C225" s="133">
        <v>7</v>
      </c>
      <c r="D225" s="132" t="s">
        <v>219</v>
      </c>
      <c r="E225" s="131"/>
      <c r="F225" s="131"/>
      <c r="G225" s="131"/>
      <c r="H225" s="131"/>
      <c r="I225" s="130">
        <v>1E-3</v>
      </c>
      <c r="J225" s="67"/>
      <c r="K225" s="67"/>
      <c r="M225" s="125">
        <f t="shared" si="10"/>
        <v>0</v>
      </c>
      <c r="N225" s="125">
        <f t="shared" si="11"/>
        <v>0</v>
      </c>
      <c r="O225" s="2"/>
      <c r="P225" s="2"/>
      <c r="Y225" s="1"/>
    </row>
    <row r="226" spans="3:25">
      <c r="C226" s="133">
        <v>7</v>
      </c>
      <c r="D226" s="132" t="s">
        <v>218</v>
      </c>
      <c r="E226" s="131"/>
      <c r="F226" s="131"/>
      <c r="G226" s="131"/>
      <c r="H226" s="131"/>
      <c r="I226" s="130">
        <v>1E-3</v>
      </c>
      <c r="J226" s="67"/>
      <c r="K226" s="67"/>
      <c r="M226" s="125">
        <f t="shared" si="10"/>
        <v>0</v>
      </c>
      <c r="N226" s="125">
        <f t="shared" si="11"/>
        <v>0</v>
      </c>
      <c r="O226" s="2"/>
      <c r="P226" s="2"/>
      <c r="Y226" s="1"/>
    </row>
    <row r="227" spans="3:25">
      <c r="C227" s="133">
        <v>7</v>
      </c>
      <c r="D227" s="132" t="s">
        <v>217</v>
      </c>
      <c r="E227" s="131"/>
      <c r="F227" s="131"/>
      <c r="G227" s="131"/>
      <c r="H227" s="131"/>
      <c r="I227" s="130">
        <v>1E-3</v>
      </c>
      <c r="J227" s="67"/>
      <c r="K227" s="67"/>
      <c r="M227" s="125">
        <f t="shared" si="10"/>
        <v>0</v>
      </c>
      <c r="N227" s="125">
        <f t="shared" si="11"/>
        <v>0</v>
      </c>
      <c r="O227" s="2"/>
      <c r="P227" s="2"/>
      <c r="Y227" s="1"/>
    </row>
    <row r="228" spans="3:25">
      <c r="C228" s="133">
        <v>7</v>
      </c>
      <c r="D228" s="132" t="s">
        <v>216</v>
      </c>
      <c r="E228" s="131"/>
      <c r="F228" s="131"/>
      <c r="G228" s="131"/>
      <c r="H228" s="131"/>
      <c r="I228" s="130">
        <v>1E-3</v>
      </c>
      <c r="J228" s="67"/>
      <c r="K228" s="67"/>
      <c r="M228" s="125">
        <f t="shared" si="10"/>
        <v>0</v>
      </c>
      <c r="N228" s="125">
        <f t="shared" si="11"/>
        <v>0</v>
      </c>
      <c r="O228" s="2"/>
      <c r="P228" s="2"/>
      <c r="Y228" s="1"/>
    </row>
    <row r="229" spans="3:25">
      <c r="C229" s="133">
        <v>7</v>
      </c>
      <c r="D229" s="132" t="s">
        <v>215</v>
      </c>
      <c r="E229" s="131"/>
      <c r="F229" s="131"/>
      <c r="G229" s="131"/>
      <c r="H229" s="131"/>
      <c r="I229" s="130">
        <v>1E-3</v>
      </c>
      <c r="J229" s="67"/>
      <c r="K229" s="67"/>
      <c r="M229" s="125">
        <f t="shared" si="10"/>
        <v>0</v>
      </c>
      <c r="N229" s="125">
        <f t="shared" si="11"/>
        <v>0</v>
      </c>
      <c r="O229" s="2"/>
      <c r="P229" s="2"/>
      <c r="Y229" s="1"/>
    </row>
    <row r="230" spans="3:25">
      <c r="C230" s="133">
        <v>7</v>
      </c>
      <c r="D230" s="132" t="s">
        <v>214</v>
      </c>
      <c r="E230" s="131"/>
      <c r="F230" s="131"/>
      <c r="G230" s="131"/>
      <c r="H230" s="131"/>
      <c r="I230" s="130">
        <v>1E-3</v>
      </c>
      <c r="J230" s="67"/>
      <c r="K230" s="67"/>
      <c r="M230" s="125">
        <f t="shared" si="10"/>
        <v>0</v>
      </c>
      <c r="N230" s="125">
        <f t="shared" si="11"/>
        <v>0</v>
      </c>
      <c r="O230" s="2"/>
      <c r="P230" s="2"/>
      <c r="Y230" s="1"/>
    </row>
    <row r="231" spans="3:25">
      <c r="C231" s="133">
        <v>7</v>
      </c>
      <c r="D231" s="132" t="s">
        <v>213</v>
      </c>
      <c r="E231" s="131"/>
      <c r="F231" s="131"/>
      <c r="G231" s="131"/>
      <c r="H231" s="131"/>
      <c r="I231" s="130">
        <v>1E-3</v>
      </c>
      <c r="J231" s="67"/>
      <c r="K231" s="67"/>
      <c r="M231" s="125">
        <f t="shared" si="10"/>
        <v>0</v>
      </c>
      <c r="N231" s="125">
        <f t="shared" si="11"/>
        <v>0</v>
      </c>
      <c r="O231" s="2"/>
      <c r="P231" s="2"/>
      <c r="Y231" s="1"/>
    </row>
    <row r="232" spans="3:25">
      <c r="C232" s="133">
        <v>7</v>
      </c>
      <c r="D232" s="132" t="s">
        <v>212</v>
      </c>
      <c r="E232" s="131"/>
      <c r="F232" s="131"/>
      <c r="G232" s="131"/>
      <c r="H232" s="131"/>
      <c r="I232" s="130">
        <v>1E-3</v>
      </c>
      <c r="J232" s="67"/>
      <c r="K232" s="67"/>
      <c r="M232" s="125">
        <f t="shared" si="10"/>
        <v>0</v>
      </c>
      <c r="N232" s="125">
        <f t="shared" si="11"/>
        <v>0</v>
      </c>
      <c r="O232" s="2"/>
      <c r="P232" s="2"/>
      <c r="Y232" s="1"/>
    </row>
    <row r="233" spans="3:25">
      <c r="C233" s="133">
        <v>7</v>
      </c>
      <c r="D233" s="132" t="s">
        <v>211</v>
      </c>
      <c r="E233" s="131"/>
      <c r="F233" s="131"/>
      <c r="G233" s="131"/>
      <c r="H233" s="131"/>
      <c r="I233" s="130">
        <v>1E-3</v>
      </c>
      <c r="J233" s="67"/>
      <c r="K233" s="67"/>
      <c r="M233" s="125">
        <f t="shared" si="10"/>
        <v>0</v>
      </c>
      <c r="N233" s="125">
        <f t="shared" si="11"/>
        <v>0</v>
      </c>
      <c r="O233" s="2"/>
      <c r="P233" s="2"/>
      <c r="Y233" s="1"/>
    </row>
    <row r="234" spans="3:25">
      <c r="C234" s="133">
        <v>7</v>
      </c>
      <c r="D234" s="132" t="s">
        <v>210</v>
      </c>
      <c r="E234" s="131"/>
      <c r="F234" s="131"/>
      <c r="G234" s="131"/>
      <c r="H234" s="131"/>
      <c r="I234" s="130">
        <v>1E-3</v>
      </c>
      <c r="J234" s="67"/>
      <c r="K234" s="67"/>
      <c r="M234" s="125">
        <f t="shared" si="10"/>
        <v>0</v>
      </c>
      <c r="N234" s="125">
        <f t="shared" si="11"/>
        <v>0</v>
      </c>
      <c r="O234" s="2"/>
      <c r="P234" s="2"/>
      <c r="Y234" s="1"/>
    </row>
    <row r="235" spans="3:25">
      <c r="C235" s="133">
        <v>7</v>
      </c>
      <c r="D235" s="132" t="s">
        <v>209</v>
      </c>
      <c r="E235" s="131"/>
      <c r="F235" s="131"/>
      <c r="G235" s="131"/>
      <c r="H235" s="131"/>
      <c r="I235" s="130">
        <v>1E-3</v>
      </c>
      <c r="J235" s="67"/>
      <c r="K235" s="67"/>
      <c r="M235" s="125">
        <f t="shared" si="10"/>
        <v>0</v>
      </c>
      <c r="N235" s="125">
        <f t="shared" si="11"/>
        <v>0</v>
      </c>
      <c r="O235" s="2"/>
      <c r="P235" s="2"/>
      <c r="Y235" s="1"/>
    </row>
    <row r="236" spans="3:25">
      <c r="C236" s="133">
        <v>7</v>
      </c>
      <c r="D236" s="132" t="s">
        <v>208</v>
      </c>
      <c r="E236" s="131"/>
      <c r="F236" s="131"/>
      <c r="G236" s="131"/>
      <c r="H236" s="131"/>
      <c r="I236" s="130">
        <v>1E-3</v>
      </c>
      <c r="J236" s="67"/>
      <c r="K236" s="67"/>
      <c r="M236" s="125">
        <f t="shared" si="10"/>
        <v>0</v>
      </c>
      <c r="N236" s="125">
        <f t="shared" si="11"/>
        <v>0</v>
      </c>
      <c r="O236" s="2"/>
      <c r="P236" s="2"/>
      <c r="Y236" s="1"/>
    </row>
    <row r="237" spans="3:25">
      <c r="C237" s="133">
        <v>7</v>
      </c>
      <c r="D237" s="132" t="s">
        <v>207</v>
      </c>
      <c r="E237" s="131"/>
      <c r="F237" s="131"/>
      <c r="G237" s="131"/>
      <c r="H237" s="131"/>
      <c r="I237" s="130">
        <v>1E-3</v>
      </c>
      <c r="J237" s="67"/>
      <c r="K237" s="67"/>
      <c r="M237" s="125">
        <f t="shared" si="10"/>
        <v>0</v>
      </c>
      <c r="N237" s="125">
        <f t="shared" si="11"/>
        <v>0</v>
      </c>
      <c r="O237" s="2"/>
      <c r="P237" s="2"/>
      <c r="Y237" s="1"/>
    </row>
    <row r="238" spans="3:25">
      <c r="C238" s="133">
        <v>7</v>
      </c>
      <c r="D238" s="132" t="s">
        <v>206</v>
      </c>
      <c r="E238" s="131"/>
      <c r="F238" s="131"/>
      <c r="G238" s="131"/>
      <c r="H238" s="131"/>
      <c r="I238" s="130">
        <v>1E-3</v>
      </c>
      <c r="J238" s="67"/>
      <c r="K238" s="67"/>
      <c r="M238" s="125">
        <f t="shared" si="10"/>
        <v>0</v>
      </c>
      <c r="N238" s="125">
        <f t="shared" si="11"/>
        <v>0</v>
      </c>
      <c r="O238" s="2"/>
      <c r="P238" s="2"/>
      <c r="Y238" s="1"/>
    </row>
    <row r="239" spans="3:25">
      <c r="C239" s="133">
        <v>7</v>
      </c>
      <c r="D239" s="132" t="s">
        <v>205</v>
      </c>
      <c r="E239" s="131"/>
      <c r="F239" s="131"/>
      <c r="G239" s="131"/>
      <c r="H239" s="131"/>
      <c r="I239" s="130">
        <v>1E-3</v>
      </c>
      <c r="J239" s="67"/>
      <c r="K239" s="67"/>
      <c r="M239" s="125">
        <f t="shared" si="10"/>
        <v>0</v>
      </c>
      <c r="N239" s="125">
        <f t="shared" si="11"/>
        <v>0</v>
      </c>
      <c r="O239" s="2"/>
      <c r="P239" s="2"/>
      <c r="Y239" s="1"/>
    </row>
    <row r="240" spans="3:25">
      <c r="C240" s="133">
        <v>7</v>
      </c>
      <c r="D240" s="132" t="s">
        <v>204</v>
      </c>
      <c r="E240" s="131"/>
      <c r="F240" s="131"/>
      <c r="G240" s="131"/>
      <c r="H240" s="131"/>
      <c r="I240" s="130">
        <v>1E-3</v>
      </c>
      <c r="J240" s="67"/>
      <c r="K240" s="67"/>
      <c r="M240" s="125">
        <f t="shared" si="10"/>
        <v>0</v>
      </c>
      <c r="N240" s="125">
        <f t="shared" si="11"/>
        <v>0</v>
      </c>
      <c r="O240" s="2"/>
      <c r="P240" s="2"/>
      <c r="Y240" s="1"/>
    </row>
    <row r="241" spans="3:25">
      <c r="C241" s="133">
        <v>7</v>
      </c>
      <c r="D241" s="132" t="s">
        <v>203</v>
      </c>
      <c r="E241" s="131"/>
      <c r="F241" s="131"/>
      <c r="G241" s="131"/>
      <c r="H241" s="131"/>
      <c r="I241" s="130">
        <v>1E-3</v>
      </c>
      <c r="J241" s="67"/>
      <c r="K241" s="67"/>
      <c r="M241" s="125">
        <f t="shared" si="10"/>
        <v>0</v>
      </c>
      <c r="N241" s="125">
        <f t="shared" si="11"/>
        <v>0</v>
      </c>
      <c r="O241" s="2"/>
      <c r="P241" s="2"/>
      <c r="Y241" s="1"/>
    </row>
    <row r="242" spans="3:25">
      <c r="C242" s="133">
        <v>7</v>
      </c>
      <c r="D242" s="132" t="s">
        <v>202</v>
      </c>
      <c r="E242" s="131"/>
      <c r="F242" s="131"/>
      <c r="G242" s="131"/>
      <c r="H242" s="131"/>
      <c r="I242" s="130">
        <v>1E-3</v>
      </c>
      <c r="J242" s="67"/>
      <c r="K242" s="67"/>
      <c r="M242" s="125">
        <f t="shared" si="10"/>
        <v>0</v>
      </c>
      <c r="N242" s="125">
        <f t="shared" si="11"/>
        <v>0</v>
      </c>
      <c r="O242" s="2"/>
      <c r="P242" s="2"/>
      <c r="Y242" s="1"/>
    </row>
    <row r="243" spans="3:25">
      <c r="C243" s="133">
        <v>7</v>
      </c>
      <c r="D243" s="132" t="s">
        <v>201</v>
      </c>
      <c r="E243" s="131"/>
      <c r="F243" s="131"/>
      <c r="G243" s="131"/>
      <c r="H243" s="131"/>
      <c r="I243" s="130">
        <v>1E-3</v>
      </c>
      <c r="J243" s="67"/>
      <c r="K243" s="67"/>
      <c r="M243" s="125">
        <f t="shared" si="10"/>
        <v>0</v>
      </c>
      <c r="N243" s="125">
        <f t="shared" si="11"/>
        <v>0</v>
      </c>
      <c r="O243" s="2"/>
      <c r="P243" s="2"/>
      <c r="Y243" s="1"/>
    </row>
    <row r="244" spans="3:25">
      <c r="C244" s="133">
        <v>7</v>
      </c>
      <c r="D244" s="132" t="s">
        <v>200</v>
      </c>
      <c r="E244" s="131"/>
      <c r="F244" s="131"/>
      <c r="G244" s="131"/>
      <c r="H244" s="131"/>
      <c r="I244" s="130">
        <v>1E-3</v>
      </c>
      <c r="J244" s="67"/>
      <c r="K244" s="67"/>
      <c r="M244" s="125">
        <f t="shared" si="10"/>
        <v>0</v>
      </c>
      <c r="N244" s="125">
        <f t="shared" si="11"/>
        <v>0</v>
      </c>
      <c r="O244" s="2"/>
      <c r="P244" s="2"/>
      <c r="Y244" s="1"/>
    </row>
    <row r="245" spans="3:25">
      <c r="C245" s="133">
        <v>7</v>
      </c>
      <c r="D245" s="132" t="s">
        <v>199</v>
      </c>
      <c r="E245" s="131"/>
      <c r="F245" s="131"/>
      <c r="G245" s="131"/>
      <c r="H245" s="131"/>
      <c r="I245" s="130">
        <v>1E-3</v>
      </c>
      <c r="J245" s="67"/>
      <c r="K245" s="67"/>
      <c r="M245" s="125">
        <f t="shared" si="10"/>
        <v>0</v>
      </c>
      <c r="N245" s="125">
        <f t="shared" si="11"/>
        <v>0</v>
      </c>
      <c r="O245" s="2"/>
      <c r="P245" s="2"/>
      <c r="Y245" s="1"/>
    </row>
    <row r="246" spans="3:25">
      <c r="C246" s="133">
        <v>7</v>
      </c>
      <c r="D246" s="132" t="s">
        <v>198</v>
      </c>
      <c r="E246" s="131"/>
      <c r="F246" s="131"/>
      <c r="G246" s="131"/>
      <c r="H246" s="131"/>
      <c r="I246" s="130">
        <v>1E-3</v>
      </c>
      <c r="J246" s="67"/>
      <c r="K246" s="67"/>
      <c r="M246" s="125">
        <f t="shared" si="10"/>
        <v>0</v>
      </c>
      <c r="N246" s="125">
        <f t="shared" si="11"/>
        <v>0</v>
      </c>
      <c r="O246" s="2"/>
      <c r="P246" s="2"/>
      <c r="Y246" s="1"/>
    </row>
    <row r="247" spans="3:25">
      <c r="C247" s="133">
        <v>7</v>
      </c>
      <c r="D247" s="132" t="s">
        <v>197</v>
      </c>
      <c r="E247" s="131"/>
      <c r="F247" s="131"/>
      <c r="G247" s="131"/>
      <c r="H247" s="131"/>
      <c r="I247" s="130">
        <v>1E-3</v>
      </c>
      <c r="J247" s="67"/>
      <c r="K247" s="67"/>
      <c r="M247" s="125">
        <f t="shared" si="10"/>
        <v>0</v>
      </c>
      <c r="N247" s="125">
        <f t="shared" si="11"/>
        <v>0</v>
      </c>
      <c r="O247" s="2"/>
      <c r="P247" s="2"/>
      <c r="Y247" s="1"/>
    </row>
    <row r="248" spans="3:25">
      <c r="C248" s="133">
        <v>7</v>
      </c>
      <c r="D248" s="132" t="s">
        <v>196</v>
      </c>
      <c r="E248" s="131"/>
      <c r="F248" s="131"/>
      <c r="G248" s="131"/>
      <c r="H248" s="131"/>
      <c r="I248" s="130">
        <v>1E-3</v>
      </c>
      <c r="J248" s="67"/>
      <c r="K248" s="67"/>
      <c r="M248" s="125">
        <f t="shared" si="10"/>
        <v>0</v>
      </c>
      <c r="N248" s="125">
        <f t="shared" si="11"/>
        <v>0</v>
      </c>
      <c r="O248" s="2"/>
      <c r="P248" s="2"/>
      <c r="Y248" s="1"/>
    </row>
    <row r="249" spans="3:25">
      <c r="C249" s="133">
        <v>7</v>
      </c>
      <c r="D249" s="132" t="s">
        <v>195</v>
      </c>
      <c r="E249" s="131"/>
      <c r="F249" s="131"/>
      <c r="G249" s="131"/>
      <c r="H249" s="131"/>
      <c r="I249" s="130">
        <v>1E-3</v>
      </c>
      <c r="J249" s="67"/>
      <c r="K249" s="67"/>
      <c r="M249" s="125">
        <f t="shared" si="10"/>
        <v>0</v>
      </c>
      <c r="N249" s="125">
        <f t="shared" si="11"/>
        <v>0</v>
      </c>
      <c r="O249" s="2"/>
      <c r="P249" s="2"/>
      <c r="Y249" s="1"/>
    </row>
    <row r="250" spans="3:25">
      <c r="C250" s="133">
        <v>7</v>
      </c>
      <c r="D250" s="132" t="s">
        <v>194</v>
      </c>
      <c r="E250" s="131"/>
      <c r="F250" s="131"/>
      <c r="G250" s="131"/>
      <c r="H250" s="131"/>
      <c r="I250" s="130">
        <v>1E-3</v>
      </c>
      <c r="J250" s="67"/>
      <c r="K250" s="67"/>
      <c r="M250" s="125">
        <f t="shared" si="10"/>
        <v>0</v>
      </c>
      <c r="N250" s="125">
        <f t="shared" si="11"/>
        <v>0</v>
      </c>
      <c r="O250" s="2"/>
      <c r="P250" s="2"/>
      <c r="Y250" s="1"/>
    </row>
    <row r="251" spans="3:25">
      <c r="C251" s="133">
        <v>7</v>
      </c>
      <c r="D251" s="132" t="s">
        <v>193</v>
      </c>
      <c r="E251" s="131"/>
      <c r="F251" s="131"/>
      <c r="G251" s="131"/>
      <c r="H251" s="131"/>
      <c r="I251" s="130">
        <v>1E-3</v>
      </c>
      <c r="J251" s="67"/>
      <c r="K251" s="67"/>
      <c r="M251" s="125">
        <f t="shared" si="10"/>
        <v>0</v>
      </c>
      <c r="N251" s="125">
        <f t="shared" si="11"/>
        <v>0</v>
      </c>
      <c r="O251" s="2"/>
      <c r="P251" s="2"/>
      <c r="Y251" s="1"/>
    </row>
    <row r="252" spans="3:25">
      <c r="C252" s="133">
        <v>7</v>
      </c>
      <c r="D252" s="132" t="s">
        <v>192</v>
      </c>
      <c r="E252" s="131"/>
      <c r="F252" s="131"/>
      <c r="G252" s="131"/>
      <c r="H252" s="131"/>
      <c r="I252" s="130">
        <v>1E-3</v>
      </c>
      <c r="J252" s="67"/>
      <c r="K252" s="67"/>
      <c r="M252" s="125">
        <f t="shared" si="10"/>
        <v>0</v>
      </c>
      <c r="N252" s="125">
        <f t="shared" si="11"/>
        <v>0</v>
      </c>
      <c r="O252" s="2"/>
      <c r="P252" s="2"/>
      <c r="Y252" s="1"/>
    </row>
    <row r="253" spans="3:25">
      <c r="C253" s="133">
        <v>7</v>
      </c>
      <c r="D253" s="132" t="s">
        <v>191</v>
      </c>
      <c r="E253" s="131"/>
      <c r="F253" s="131"/>
      <c r="G253" s="131"/>
      <c r="H253" s="131"/>
      <c r="I253" s="130">
        <v>1E-3</v>
      </c>
      <c r="J253" s="67"/>
      <c r="K253" s="67"/>
      <c r="M253" s="125">
        <f t="shared" si="10"/>
        <v>0</v>
      </c>
      <c r="N253" s="125">
        <f t="shared" si="11"/>
        <v>0</v>
      </c>
      <c r="O253" s="2"/>
      <c r="P253" s="2"/>
      <c r="Y253" s="1"/>
    </row>
    <row r="254" spans="3:25">
      <c r="C254" s="133">
        <v>7</v>
      </c>
      <c r="D254" s="132" t="s">
        <v>190</v>
      </c>
      <c r="E254" s="131"/>
      <c r="F254" s="131"/>
      <c r="G254" s="131"/>
      <c r="H254" s="131"/>
      <c r="I254" s="130">
        <v>1E-3</v>
      </c>
      <c r="J254" s="67"/>
      <c r="K254" s="67"/>
      <c r="M254" s="125">
        <f t="shared" si="10"/>
        <v>0</v>
      </c>
      <c r="N254" s="125">
        <f t="shared" si="11"/>
        <v>0</v>
      </c>
      <c r="O254" s="2"/>
      <c r="P254" s="2"/>
      <c r="Y254" s="1"/>
    </row>
    <row r="255" spans="3:25">
      <c r="C255" s="133">
        <v>7</v>
      </c>
      <c r="D255" s="132" t="s">
        <v>189</v>
      </c>
      <c r="E255" s="131"/>
      <c r="F255" s="131"/>
      <c r="G255" s="131"/>
      <c r="H255" s="131"/>
      <c r="I255" s="130">
        <v>1E-3</v>
      </c>
      <c r="J255" s="67"/>
      <c r="K255" s="67"/>
      <c r="M255" s="125">
        <f t="shared" si="10"/>
        <v>0</v>
      </c>
      <c r="N255" s="125">
        <f t="shared" si="11"/>
        <v>0</v>
      </c>
      <c r="O255" s="2"/>
      <c r="P255" s="2"/>
      <c r="Y255" s="1"/>
    </row>
    <row r="256" spans="3:25">
      <c r="C256" s="133">
        <v>7</v>
      </c>
      <c r="D256" s="132" t="s">
        <v>188</v>
      </c>
      <c r="E256" s="131"/>
      <c r="F256" s="131"/>
      <c r="G256" s="131"/>
      <c r="H256" s="131"/>
      <c r="I256" s="130">
        <v>1E-3</v>
      </c>
      <c r="J256" s="67"/>
      <c r="K256" s="67"/>
      <c r="M256" s="125">
        <f t="shared" si="10"/>
        <v>0</v>
      </c>
      <c r="N256" s="125">
        <f t="shared" si="11"/>
        <v>0</v>
      </c>
      <c r="O256" s="2"/>
      <c r="P256" s="2"/>
      <c r="Y256" s="1"/>
    </row>
    <row r="257" spans="3:25">
      <c r="C257" s="133">
        <v>7</v>
      </c>
      <c r="D257" s="132" t="s">
        <v>187</v>
      </c>
      <c r="E257" s="131"/>
      <c r="F257" s="131"/>
      <c r="G257" s="131"/>
      <c r="H257" s="131"/>
      <c r="I257" s="130">
        <v>1E-3</v>
      </c>
      <c r="J257" s="67"/>
      <c r="K257" s="67"/>
      <c r="M257" s="125">
        <f t="shared" si="10"/>
        <v>0</v>
      </c>
      <c r="N257" s="125">
        <f t="shared" si="11"/>
        <v>0</v>
      </c>
      <c r="O257" s="2"/>
      <c r="P257" s="2"/>
      <c r="Y257" s="1"/>
    </row>
    <row r="258" spans="3:25">
      <c r="C258" s="133">
        <v>7</v>
      </c>
      <c r="D258" s="132" t="s">
        <v>186</v>
      </c>
      <c r="E258" s="131"/>
      <c r="F258" s="131"/>
      <c r="G258" s="131"/>
      <c r="H258" s="131"/>
      <c r="I258" s="130">
        <v>1E-3</v>
      </c>
      <c r="J258" s="67"/>
      <c r="K258" s="67"/>
      <c r="M258" s="125">
        <f t="shared" si="10"/>
        <v>0</v>
      </c>
      <c r="N258" s="125">
        <f t="shared" si="11"/>
        <v>0</v>
      </c>
      <c r="O258" s="2"/>
      <c r="P258" s="2"/>
      <c r="Y258" s="1"/>
    </row>
    <row r="259" spans="3:25">
      <c r="C259" s="133">
        <v>7</v>
      </c>
      <c r="D259" s="132" t="s">
        <v>185</v>
      </c>
      <c r="E259" s="131"/>
      <c r="F259" s="131"/>
      <c r="G259" s="131"/>
      <c r="H259" s="131"/>
      <c r="I259" s="130">
        <v>1E-3</v>
      </c>
      <c r="J259" s="67"/>
      <c r="K259" s="67"/>
      <c r="M259" s="125">
        <f t="shared" si="10"/>
        <v>0</v>
      </c>
      <c r="N259" s="125">
        <f t="shared" si="11"/>
        <v>0</v>
      </c>
      <c r="O259" s="2"/>
      <c r="P259" s="2"/>
      <c r="Y259" s="1"/>
    </row>
    <row r="260" spans="3:25">
      <c r="C260" s="133">
        <v>7</v>
      </c>
      <c r="D260" s="132" t="s">
        <v>184</v>
      </c>
      <c r="E260" s="131"/>
      <c r="F260" s="131"/>
      <c r="G260" s="131"/>
      <c r="H260" s="131"/>
      <c r="I260" s="130">
        <v>1E-3</v>
      </c>
      <c r="J260" s="67"/>
      <c r="K260" s="67"/>
      <c r="M260" s="125">
        <f t="shared" si="10"/>
        <v>0</v>
      </c>
      <c r="N260" s="125">
        <f t="shared" si="11"/>
        <v>0</v>
      </c>
      <c r="O260" s="2"/>
      <c r="P260" s="2"/>
      <c r="Y260" s="1"/>
    </row>
    <row r="261" spans="3:25">
      <c r="C261" s="133">
        <v>7</v>
      </c>
      <c r="D261" s="132" t="s">
        <v>183</v>
      </c>
      <c r="E261" s="131"/>
      <c r="F261" s="131"/>
      <c r="G261" s="131"/>
      <c r="H261" s="131"/>
      <c r="I261" s="130">
        <v>1E-3</v>
      </c>
      <c r="J261" s="67"/>
      <c r="K261" s="67"/>
      <c r="M261" s="125">
        <f t="shared" si="10"/>
        <v>0</v>
      </c>
      <c r="N261" s="125">
        <f t="shared" si="11"/>
        <v>0</v>
      </c>
      <c r="O261" s="2"/>
      <c r="P261" s="2"/>
      <c r="Y261" s="1"/>
    </row>
    <row r="262" spans="3:25">
      <c r="C262" s="133">
        <v>7</v>
      </c>
      <c r="D262" s="132" t="s">
        <v>182</v>
      </c>
      <c r="E262" s="131"/>
      <c r="F262" s="131"/>
      <c r="G262" s="131"/>
      <c r="H262" s="131"/>
      <c r="I262" s="130">
        <v>1E-3</v>
      </c>
      <c r="J262" s="67"/>
      <c r="K262" s="67"/>
      <c r="M262" s="125">
        <f t="shared" si="10"/>
        <v>0</v>
      </c>
      <c r="N262" s="125">
        <f t="shared" si="11"/>
        <v>0</v>
      </c>
      <c r="O262" s="2"/>
      <c r="P262" s="2"/>
      <c r="Y262" s="1"/>
    </row>
    <row r="263" spans="3:25">
      <c r="C263" s="133">
        <v>7</v>
      </c>
      <c r="D263" s="132" t="s">
        <v>181</v>
      </c>
      <c r="E263" s="131"/>
      <c r="F263" s="131"/>
      <c r="G263" s="131"/>
      <c r="H263" s="131"/>
      <c r="I263" s="130">
        <v>1E-3</v>
      </c>
      <c r="J263" s="67"/>
      <c r="K263" s="67"/>
      <c r="M263" s="125">
        <f t="shared" si="10"/>
        <v>0</v>
      </c>
      <c r="N263" s="125">
        <f t="shared" si="11"/>
        <v>0</v>
      </c>
      <c r="O263" s="2"/>
      <c r="P263" s="2"/>
      <c r="Y263" s="1"/>
    </row>
    <row r="264" spans="3:25">
      <c r="C264" s="133">
        <v>7</v>
      </c>
      <c r="D264" s="132" t="s">
        <v>180</v>
      </c>
      <c r="E264" s="131"/>
      <c r="F264" s="131"/>
      <c r="G264" s="131"/>
      <c r="H264" s="131"/>
      <c r="I264" s="130">
        <v>1E-3</v>
      </c>
      <c r="J264" s="67"/>
      <c r="K264" s="67"/>
      <c r="M264" s="125">
        <f t="shared" si="10"/>
        <v>0</v>
      </c>
      <c r="N264" s="125">
        <f t="shared" si="11"/>
        <v>0</v>
      </c>
      <c r="O264" s="2"/>
      <c r="P264" s="2"/>
      <c r="Y264" s="1"/>
    </row>
    <row r="265" spans="3:25">
      <c r="C265" s="133">
        <v>7</v>
      </c>
      <c r="D265" s="132" t="s">
        <v>179</v>
      </c>
      <c r="E265" s="131"/>
      <c r="F265" s="131"/>
      <c r="G265" s="131"/>
      <c r="H265" s="131"/>
      <c r="I265" s="130">
        <v>1E-3</v>
      </c>
      <c r="J265" s="67"/>
      <c r="K265" s="67"/>
      <c r="M265" s="125">
        <f t="shared" si="10"/>
        <v>0</v>
      </c>
      <c r="N265" s="125">
        <f t="shared" si="11"/>
        <v>0</v>
      </c>
      <c r="O265" s="2"/>
      <c r="P265" s="2"/>
      <c r="Y265" s="1"/>
    </row>
    <row r="266" spans="3:25">
      <c r="C266" s="133">
        <v>7</v>
      </c>
      <c r="D266" s="132" t="s">
        <v>178</v>
      </c>
      <c r="E266" s="131"/>
      <c r="F266" s="131"/>
      <c r="G266" s="131"/>
      <c r="H266" s="131"/>
      <c r="I266" s="130">
        <v>1E-3</v>
      </c>
      <c r="J266" s="67"/>
      <c r="K266" s="67"/>
      <c r="M266" s="125">
        <f t="shared" si="10"/>
        <v>0</v>
      </c>
      <c r="N266" s="125">
        <f t="shared" si="11"/>
        <v>0</v>
      </c>
      <c r="O266" s="2"/>
      <c r="P266" s="2"/>
      <c r="Y266" s="1"/>
    </row>
    <row r="267" spans="3:25">
      <c r="C267" s="133">
        <v>7</v>
      </c>
      <c r="D267" s="132" t="s">
        <v>177</v>
      </c>
      <c r="E267" s="131"/>
      <c r="F267" s="131"/>
      <c r="G267" s="131"/>
      <c r="H267" s="131"/>
      <c r="I267" s="130">
        <v>1E-3</v>
      </c>
      <c r="J267" s="67"/>
      <c r="K267" s="67"/>
      <c r="M267" s="125">
        <f t="shared" si="10"/>
        <v>0</v>
      </c>
      <c r="N267" s="125">
        <f t="shared" si="11"/>
        <v>0</v>
      </c>
      <c r="O267" s="2"/>
      <c r="P267" s="2"/>
      <c r="Y267" s="1"/>
    </row>
    <row r="268" spans="3:25">
      <c r="C268" s="133">
        <v>7</v>
      </c>
      <c r="D268" s="132" t="s">
        <v>176</v>
      </c>
      <c r="E268" s="131"/>
      <c r="F268" s="131"/>
      <c r="G268" s="131"/>
      <c r="H268" s="131"/>
      <c r="I268" s="130">
        <v>1E-3</v>
      </c>
      <c r="J268" s="67"/>
      <c r="K268" s="67"/>
      <c r="M268" s="125">
        <f t="shared" si="10"/>
        <v>0</v>
      </c>
      <c r="N268" s="125">
        <f t="shared" si="11"/>
        <v>0</v>
      </c>
      <c r="O268" s="2"/>
      <c r="P268" s="2"/>
      <c r="Y268" s="1"/>
    </row>
    <row r="269" spans="3:25">
      <c r="C269" s="133">
        <v>7</v>
      </c>
      <c r="D269" s="132" t="s">
        <v>175</v>
      </c>
      <c r="E269" s="131"/>
      <c r="F269" s="131"/>
      <c r="G269" s="131"/>
      <c r="H269" s="131"/>
      <c r="I269" s="130">
        <v>1E-3</v>
      </c>
      <c r="J269" s="67"/>
      <c r="K269" s="67"/>
      <c r="M269" s="125">
        <f t="shared" si="10"/>
        <v>0</v>
      </c>
      <c r="N269" s="125">
        <f t="shared" si="11"/>
        <v>0</v>
      </c>
      <c r="O269" s="2"/>
      <c r="P269" s="2"/>
      <c r="Y269" s="1"/>
    </row>
    <row r="270" spans="3:25">
      <c r="C270" s="133">
        <v>7</v>
      </c>
      <c r="D270" s="132" t="s">
        <v>174</v>
      </c>
      <c r="E270" s="131"/>
      <c r="F270" s="131"/>
      <c r="G270" s="131"/>
      <c r="H270" s="131"/>
      <c r="I270" s="130">
        <v>1E-3</v>
      </c>
      <c r="J270" s="67"/>
      <c r="K270" s="67"/>
      <c r="M270" s="125">
        <f t="shared" si="10"/>
        <v>0</v>
      </c>
      <c r="N270" s="125">
        <f t="shared" si="11"/>
        <v>0</v>
      </c>
      <c r="O270" s="2"/>
      <c r="P270" s="2"/>
      <c r="Y270" s="1"/>
    </row>
    <row r="271" spans="3:25">
      <c r="C271" s="133">
        <v>7</v>
      </c>
      <c r="D271" s="132" t="s">
        <v>173</v>
      </c>
      <c r="E271" s="131"/>
      <c r="F271" s="131"/>
      <c r="G271" s="131"/>
      <c r="H271" s="131"/>
      <c r="I271" s="130">
        <v>1E-3</v>
      </c>
      <c r="J271" s="67"/>
      <c r="K271" s="67"/>
      <c r="M271" s="125">
        <f t="shared" si="10"/>
        <v>0</v>
      </c>
      <c r="N271" s="125">
        <f t="shared" si="11"/>
        <v>0</v>
      </c>
      <c r="O271" s="2"/>
      <c r="P271" s="2"/>
      <c r="Y271" s="1"/>
    </row>
    <row r="272" spans="3:25">
      <c r="C272" s="133">
        <v>7</v>
      </c>
      <c r="D272" s="132" t="s">
        <v>172</v>
      </c>
      <c r="E272" s="131"/>
      <c r="F272" s="131"/>
      <c r="G272" s="131"/>
      <c r="H272" s="131"/>
      <c r="I272" s="130">
        <v>1E-3</v>
      </c>
      <c r="J272" s="67"/>
      <c r="K272" s="67"/>
      <c r="M272" s="125">
        <f t="shared" si="10"/>
        <v>0</v>
      </c>
      <c r="N272" s="125">
        <f t="shared" si="11"/>
        <v>0</v>
      </c>
      <c r="O272" s="2"/>
      <c r="P272" s="2"/>
      <c r="Y272" s="1"/>
    </row>
    <row r="273" spans="3:25">
      <c r="C273" s="133">
        <v>7</v>
      </c>
      <c r="D273" s="132" t="s">
        <v>171</v>
      </c>
      <c r="E273" s="131"/>
      <c r="F273" s="131"/>
      <c r="G273" s="131"/>
      <c r="H273" s="131"/>
      <c r="I273" s="130">
        <v>1E-3</v>
      </c>
      <c r="J273" s="67"/>
      <c r="K273" s="67"/>
      <c r="M273" s="125">
        <f t="shared" si="10"/>
        <v>0</v>
      </c>
      <c r="N273" s="125">
        <f t="shared" si="11"/>
        <v>0</v>
      </c>
      <c r="O273" s="2"/>
      <c r="P273" s="2"/>
      <c r="Y273" s="1"/>
    </row>
    <row r="274" spans="3:25">
      <c r="C274" s="133">
        <v>7</v>
      </c>
      <c r="D274" s="132" t="s">
        <v>170</v>
      </c>
      <c r="E274" s="131"/>
      <c r="F274" s="131"/>
      <c r="G274" s="131"/>
      <c r="H274" s="131"/>
      <c r="I274" s="130">
        <v>1E-3</v>
      </c>
      <c r="J274" s="67"/>
      <c r="K274" s="67"/>
      <c r="M274" s="125">
        <f t="shared" si="10"/>
        <v>0</v>
      </c>
      <c r="N274" s="125">
        <f t="shared" si="11"/>
        <v>0</v>
      </c>
      <c r="O274" s="2"/>
      <c r="P274" s="2"/>
      <c r="Y274" s="1"/>
    </row>
    <row r="275" spans="3:25">
      <c r="C275" s="133">
        <v>7</v>
      </c>
      <c r="D275" s="132" t="s">
        <v>169</v>
      </c>
      <c r="E275" s="131"/>
      <c r="F275" s="131"/>
      <c r="G275" s="131"/>
      <c r="H275" s="131"/>
      <c r="I275" s="130">
        <v>1E-3</v>
      </c>
      <c r="J275" s="67"/>
      <c r="K275" s="67"/>
      <c r="M275" s="125">
        <f t="shared" si="10"/>
        <v>0</v>
      </c>
      <c r="N275" s="125">
        <f t="shared" si="11"/>
        <v>0</v>
      </c>
      <c r="O275" s="2"/>
      <c r="P275" s="2"/>
      <c r="Y275" s="1"/>
    </row>
    <row r="276" spans="3:25">
      <c r="C276" s="133">
        <v>7</v>
      </c>
      <c r="D276" s="132" t="s">
        <v>168</v>
      </c>
      <c r="E276" s="131"/>
      <c r="F276" s="131"/>
      <c r="G276" s="131"/>
      <c r="H276" s="131"/>
      <c r="I276" s="130">
        <v>1E-3</v>
      </c>
      <c r="J276" s="67"/>
      <c r="K276" s="67"/>
      <c r="M276" s="125">
        <f t="shared" si="10"/>
        <v>0</v>
      </c>
      <c r="N276" s="125">
        <f t="shared" si="11"/>
        <v>0</v>
      </c>
      <c r="O276" s="2"/>
      <c r="P276" s="2"/>
      <c r="Y276" s="1"/>
    </row>
    <row r="277" spans="3:25">
      <c r="C277" s="133">
        <v>7</v>
      </c>
      <c r="D277" s="132" t="s">
        <v>167</v>
      </c>
      <c r="E277" s="131"/>
      <c r="F277" s="131"/>
      <c r="G277" s="131"/>
      <c r="H277" s="131"/>
      <c r="I277" s="130">
        <v>1E-3</v>
      </c>
      <c r="J277" s="67"/>
      <c r="K277" s="67"/>
      <c r="M277" s="125">
        <f t="shared" ref="M277:M319" si="12">E$84*E277+F$84*F277+G$84*G277+H$84*H277</f>
        <v>0</v>
      </c>
      <c r="N277" s="125">
        <f t="shared" ref="N277:N340" si="13">M277*I277</f>
        <v>0</v>
      </c>
      <c r="O277" s="2"/>
      <c r="P277" s="2"/>
      <c r="Y277" s="1"/>
    </row>
    <row r="278" spans="3:25">
      <c r="C278" s="133">
        <v>7</v>
      </c>
      <c r="D278" s="132" t="s">
        <v>166</v>
      </c>
      <c r="E278" s="131"/>
      <c r="F278" s="131"/>
      <c r="G278" s="131"/>
      <c r="H278" s="131"/>
      <c r="I278" s="130">
        <v>1E-3</v>
      </c>
      <c r="J278" s="67"/>
      <c r="K278" s="67"/>
      <c r="M278" s="125">
        <f t="shared" si="12"/>
        <v>0</v>
      </c>
      <c r="N278" s="125">
        <f t="shared" si="13"/>
        <v>0</v>
      </c>
      <c r="O278" s="2"/>
      <c r="P278" s="2"/>
      <c r="Y278" s="1"/>
    </row>
    <row r="279" spans="3:25">
      <c r="C279" s="133">
        <v>7</v>
      </c>
      <c r="D279" s="132" t="s">
        <v>165</v>
      </c>
      <c r="E279" s="131"/>
      <c r="F279" s="131"/>
      <c r="G279" s="131"/>
      <c r="H279" s="131"/>
      <c r="I279" s="130">
        <v>1E-3</v>
      </c>
      <c r="J279" s="67"/>
      <c r="K279" s="67"/>
      <c r="M279" s="125">
        <f t="shared" si="12"/>
        <v>0</v>
      </c>
      <c r="N279" s="125">
        <f t="shared" si="13"/>
        <v>0</v>
      </c>
      <c r="O279" s="2"/>
      <c r="P279" s="2"/>
      <c r="Y279" s="1"/>
    </row>
    <row r="280" spans="3:25">
      <c r="C280" s="133">
        <v>7</v>
      </c>
      <c r="D280" s="132" t="s">
        <v>164</v>
      </c>
      <c r="E280" s="131"/>
      <c r="F280" s="131"/>
      <c r="G280" s="131"/>
      <c r="H280" s="131"/>
      <c r="I280" s="130">
        <v>1E-3</v>
      </c>
      <c r="J280" s="67"/>
      <c r="K280" s="67"/>
      <c r="M280" s="125">
        <f t="shared" si="12"/>
        <v>0</v>
      </c>
      <c r="N280" s="125">
        <f t="shared" si="13"/>
        <v>0</v>
      </c>
      <c r="O280" s="2"/>
      <c r="P280" s="2"/>
      <c r="Y280" s="1"/>
    </row>
    <row r="281" spans="3:25">
      <c r="C281" s="133">
        <v>7</v>
      </c>
      <c r="D281" s="132" t="s">
        <v>163</v>
      </c>
      <c r="E281" s="131"/>
      <c r="F281" s="131"/>
      <c r="G281" s="131"/>
      <c r="H281" s="131"/>
      <c r="I281" s="130">
        <v>1E-3</v>
      </c>
      <c r="J281" s="67"/>
      <c r="K281" s="67"/>
      <c r="M281" s="125">
        <f t="shared" si="12"/>
        <v>0</v>
      </c>
      <c r="N281" s="125">
        <f t="shared" si="13"/>
        <v>0</v>
      </c>
      <c r="O281" s="2"/>
      <c r="P281" s="2"/>
      <c r="Y281" s="1"/>
    </row>
    <row r="282" spans="3:25">
      <c r="C282" s="133">
        <v>7</v>
      </c>
      <c r="D282" s="132" t="s">
        <v>162</v>
      </c>
      <c r="E282" s="131"/>
      <c r="F282" s="131"/>
      <c r="G282" s="131"/>
      <c r="H282" s="131"/>
      <c r="I282" s="130">
        <v>1E-3</v>
      </c>
      <c r="J282" s="67"/>
      <c r="K282" s="67"/>
      <c r="M282" s="125">
        <f t="shared" si="12"/>
        <v>0</v>
      </c>
      <c r="N282" s="125">
        <f t="shared" si="13"/>
        <v>0</v>
      </c>
      <c r="O282" s="2"/>
      <c r="P282" s="2"/>
      <c r="Y282" s="1"/>
    </row>
    <row r="283" spans="3:25">
      <c r="C283" s="133">
        <v>7</v>
      </c>
      <c r="D283" s="132" t="s">
        <v>161</v>
      </c>
      <c r="E283" s="131"/>
      <c r="F283" s="131"/>
      <c r="G283" s="131"/>
      <c r="H283" s="131"/>
      <c r="I283" s="130">
        <v>1E-3</v>
      </c>
      <c r="J283" s="67"/>
      <c r="K283" s="67"/>
      <c r="M283" s="125">
        <f t="shared" si="12"/>
        <v>0</v>
      </c>
      <c r="N283" s="125">
        <f t="shared" si="13"/>
        <v>0</v>
      </c>
      <c r="O283" s="2"/>
      <c r="P283" s="2"/>
      <c r="Y283" s="1"/>
    </row>
    <row r="284" spans="3:25">
      <c r="C284" s="133">
        <v>7</v>
      </c>
      <c r="D284" s="132" t="s">
        <v>160</v>
      </c>
      <c r="E284" s="131"/>
      <c r="F284" s="131"/>
      <c r="G284" s="131"/>
      <c r="H284" s="131"/>
      <c r="I284" s="130">
        <v>1E-3</v>
      </c>
      <c r="J284" s="67"/>
      <c r="K284" s="67"/>
      <c r="M284" s="125">
        <f t="shared" si="12"/>
        <v>0</v>
      </c>
      <c r="N284" s="125">
        <f t="shared" si="13"/>
        <v>0</v>
      </c>
      <c r="O284" s="2"/>
      <c r="P284" s="2"/>
      <c r="Y284" s="1"/>
    </row>
    <row r="285" spans="3:25">
      <c r="C285" s="133">
        <v>7</v>
      </c>
      <c r="D285" s="132" t="s">
        <v>159</v>
      </c>
      <c r="E285" s="131"/>
      <c r="F285" s="131"/>
      <c r="G285" s="131"/>
      <c r="H285" s="131"/>
      <c r="I285" s="130">
        <v>1E-3</v>
      </c>
      <c r="J285" s="67"/>
      <c r="K285" s="67"/>
      <c r="M285" s="125">
        <f t="shared" si="12"/>
        <v>0</v>
      </c>
      <c r="N285" s="125">
        <f t="shared" si="13"/>
        <v>0</v>
      </c>
      <c r="O285" s="2"/>
      <c r="P285" s="2"/>
      <c r="Y285" s="1"/>
    </row>
    <row r="286" spans="3:25">
      <c r="C286" s="133">
        <v>7</v>
      </c>
      <c r="D286" s="132" t="s">
        <v>158</v>
      </c>
      <c r="E286" s="131"/>
      <c r="F286" s="131"/>
      <c r="G286" s="131"/>
      <c r="H286" s="131"/>
      <c r="I286" s="130">
        <v>1E-3</v>
      </c>
      <c r="J286" s="67"/>
      <c r="K286" s="67"/>
      <c r="M286" s="125">
        <f t="shared" si="12"/>
        <v>0</v>
      </c>
      <c r="N286" s="125">
        <f t="shared" si="13"/>
        <v>0</v>
      </c>
      <c r="O286" s="2"/>
      <c r="P286" s="2"/>
      <c r="Y286" s="1"/>
    </row>
    <row r="287" spans="3:25">
      <c r="C287" s="133">
        <v>7</v>
      </c>
      <c r="D287" s="132" t="s">
        <v>157</v>
      </c>
      <c r="E287" s="131"/>
      <c r="F287" s="131"/>
      <c r="G287" s="131"/>
      <c r="H287" s="131"/>
      <c r="I287" s="130">
        <v>1E-3</v>
      </c>
      <c r="J287" s="67"/>
      <c r="K287" s="67"/>
      <c r="M287" s="125">
        <f t="shared" si="12"/>
        <v>0</v>
      </c>
      <c r="N287" s="125">
        <f t="shared" si="13"/>
        <v>0</v>
      </c>
      <c r="O287" s="2"/>
      <c r="P287" s="2"/>
      <c r="Y287" s="1"/>
    </row>
    <row r="288" spans="3:25">
      <c r="C288" s="133">
        <v>7</v>
      </c>
      <c r="D288" s="132" t="s">
        <v>156</v>
      </c>
      <c r="E288" s="131"/>
      <c r="F288" s="131"/>
      <c r="G288" s="131"/>
      <c r="H288" s="131"/>
      <c r="I288" s="130">
        <v>1E-3</v>
      </c>
      <c r="J288" s="67"/>
      <c r="K288" s="67"/>
      <c r="M288" s="125">
        <f t="shared" si="12"/>
        <v>0</v>
      </c>
      <c r="N288" s="125">
        <f t="shared" si="13"/>
        <v>0</v>
      </c>
      <c r="O288" s="2"/>
      <c r="P288" s="2"/>
      <c r="Y288" s="1"/>
    </row>
    <row r="289" spans="3:25">
      <c r="C289" s="133">
        <v>7</v>
      </c>
      <c r="D289" s="132" t="s">
        <v>155</v>
      </c>
      <c r="E289" s="131"/>
      <c r="F289" s="131"/>
      <c r="G289" s="131"/>
      <c r="H289" s="131"/>
      <c r="I289" s="130">
        <v>1E-3</v>
      </c>
      <c r="J289" s="67"/>
      <c r="K289" s="67"/>
      <c r="M289" s="125">
        <f t="shared" si="12"/>
        <v>0</v>
      </c>
      <c r="N289" s="125">
        <f t="shared" si="13"/>
        <v>0</v>
      </c>
      <c r="O289" s="2"/>
      <c r="P289" s="2"/>
      <c r="Y289" s="1"/>
    </row>
    <row r="290" spans="3:25">
      <c r="C290" s="133">
        <v>7</v>
      </c>
      <c r="D290" s="132" t="s">
        <v>154</v>
      </c>
      <c r="E290" s="131"/>
      <c r="F290" s="131"/>
      <c r="G290" s="131"/>
      <c r="H290" s="131"/>
      <c r="I290" s="130">
        <v>1E-3</v>
      </c>
      <c r="J290" s="67"/>
      <c r="K290" s="67"/>
      <c r="M290" s="125">
        <f t="shared" si="12"/>
        <v>0</v>
      </c>
      <c r="N290" s="125">
        <f t="shared" si="13"/>
        <v>0</v>
      </c>
      <c r="O290" s="2"/>
      <c r="P290" s="2"/>
      <c r="Y290" s="1"/>
    </row>
    <row r="291" spans="3:25">
      <c r="C291" s="133">
        <v>7</v>
      </c>
      <c r="D291" s="132" t="s">
        <v>153</v>
      </c>
      <c r="E291" s="131"/>
      <c r="F291" s="131"/>
      <c r="G291" s="131"/>
      <c r="H291" s="131"/>
      <c r="I291" s="130">
        <v>1E-3</v>
      </c>
      <c r="J291" s="67"/>
      <c r="K291" s="67"/>
      <c r="M291" s="125">
        <f t="shared" si="12"/>
        <v>0</v>
      </c>
      <c r="N291" s="125">
        <f t="shared" si="13"/>
        <v>0</v>
      </c>
      <c r="O291" s="2"/>
      <c r="P291" s="2"/>
      <c r="Y291" s="1"/>
    </row>
    <row r="292" spans="3:25">
      <c r="C292" s="133">
        <v>7</v>
      </c>
      <c r="D292" s="132" t="s">
        <v>152</v>
      </c>
      <c r="E292" s="131"/>
      <c r="F292" s="131"/>
      <c r="G292" s="131"/>
      <c r="H292" s="131"/>
      <c r="I292" s="130">
        <v>1E-3</v>
      </c>
      <c r="J292" s="67"/>
      <c r="K292" s="67"/>
      <c r="M292" s="125">
        <f t="shared" si="12"/>
        <v>0</v>
      </c>
      <c r="N292" s="125">
        <f t="shared" si="13"/>
        <v>0</v>
      </c>
      <c r="O292" s="2"/>
      <c r="P292" s="2"/>
      <c r="Y292" s="1"/>
    </row>
    <row r="293" spans="3:25">
      <c r="C293" s="133">
        <v>7</v>
      </c>
      <c r="D293" s="132" t="s">
        <v>151</v>
      </c>
      <c r="E293" s="131"/>
      <c r="F293" s="131"/>
      <c r="G293" s="131"/>
      <c r="H293" s="131"/>
      <c r="I293" s="130">
        <v>1E-3</v>
      </c>
      <c r="J293" s="67"/>
      <c r="K293" s="67"/>
      <c r="M293" s="125">
        <f t="shared" si="12"/>
        <v>0</v>
      </c>
      <c r="N293" s="125">
        <f t="shared" si="13"/>
        <v>0</v>
      </c>
      <c r="O293" s="2"/>
      <c r="P293" s="2"/>
      <c r="Y293" s="1"/>
    </row>
    <row r="294" spans="3:25">
      <c r="C294" s="133">
        <v>7</v>
      </c>
      <c r="D294" s="132" t="s">
        <v>150</v>
      </c>
      <c r="E294" s="131"/>
      <c r="F294" s="131"/>
      <c r="G294" s="131"/>
      <c r="H294" s="131"/>
      <c r="I294" s="130">
        <v>1E-3</v>
      </c>
      <c r="J294" s="67"/>
      <c r="K294" s="67"/>
      <c r="M294" s="125">
        <f t="shared" si="12"/>
        <v>0</v>
      </c>
      <c r="N294" s="125">
        <f t="shared" si="13"/>
        <v>0</v>
      </c>
      <c r="O294" s="2"/>
      <c r="P294" s="2"/>
      <c r="Y294" s="1"/>
    </row>
    <row r="295" spans="3:25">
      <c r="C295" s="133">
        <v>7</v>
      </c>
      <c r="D295" s="132" t="s">
        <v>149</v>
      </c>
      <c r="E295" s="131"/>
      <c r="F295" s="131"/>
      <c r="G295" s="131"/>
      <c r="H295" s="131"/>
      <c r="I295" s="130">
        <v>1E-3</v>
      </c>
      <c r="J295" s="67"/>
      <c r="K295" s="67"/>
      <c r="M295" s="125">
        <f t="shared" si="12"/>
        <v>0</v>
      </c>
      <c r="N295" s="125">
        <f t="shared" si="13"/>
        <v>0</v>
      </c>
      <c r="O295" s="2"/>
      <c r="P295" s="2"/>
      <c r="Y295" s="1"/>
    </row>
    <row r="296" spans="3:25">
      <c r="C296" s="133">
        <v>7</v>
      </c>
      <c r="D296" s="132" t="s">
        <v>148</v>
      </c>
      <c r="E296" s="131"/>
      <c r="F296" s="131"/>
      <c r="G296" s="131"/>
      <c r="H296" s="131"/>
      <c r="I296" s="130">
        <v>1E-3</v>
      </c>
      <c r="J296" s="67"/>
      <c r="K296" s="67"/>
      <c r="M296" s="125">
        <f t="shared" si="12"/>
        <v>0</v>
      </c>
      <c r="N296" s="125">
        <f t="shared" si="13"/>
        <v>0</v>
      </c>
      <c r="O296" s="2"/>
      <c r="P296" s="2"/>
      <c r="Y296" s="1"/>
    </row>
    <row r="297" spans="3:25">
      <c r="C297" s="133">
        <v>7</v>
      </c>
      <c r="D297" s="132" t="s">
        <v>147</v>
      </c>
      <c r="E297" s="131"/>
      <c r="F297" s="131"/>
      <c r="G297" s="131"/>
      <c r="H297" s="131"/>
      <c r="I297" s="130">
        <v>1E-3</v>
      </c>
      <c r="J297" s="67"/>
      <c r="K297" s="67"/>
      <c r="M297" s="125">
        <f t="shared" si="12"/>
        <v>0</v>
      </c>
      <c r="N297" s="125">
        <f t="shared" si="13"/>
        <v>0</v>
      </c>
      <c r="O297" s="2"/>
      <c r="P297" s="2"/>
      <c r="Y297" s="1"/>
    </row>
    <row r="298" spans="3:25">
      <c r="C298" s="133">
        <v>7</v>
      </c>
      <c r="D298" s="132" t="s">
        <v>146</v>
      </c>
      <c r="E298" s="131"/>
      <c r="F298" s="131"/>
      <c r="G298" s="131"/>
      <c r="H298" s="131"/>
      <c r="I298" s="130">
        <v>1E-3</v>
      </c>
      <c r="J298" s="67"/>
      <c r="K298" s="67"/>
      <c r="M298" s="125">
        <f t="shared" si="12"/>
        <v>0</v>
      </c>
      <c r="N298" s="125">
        <f t="shared" si="13"/>
        <v>0</v>
      </c>
      <c r="O298" s="2"/>
      <c r="P298" s="2"/>
      <c r="Y298" s="1"/>
    </row>
    <row r="299" spans="3:25">
      <c r="C299" s="133">
        <v>7</v>
      </c>
      <c r="D299" s="132" t="s">
        <v>145</v>
      </c>
      <c r="E299" s="131"/>
      <c r="F299" s="131"/>
      <c r="G299" s="131"/>
      <c r="H299" s="131"/>
      <c r="I299" s="130">
        <v>1E-3</v>
      </c>
      <c r="J299" s="67"/>
      <c r="K299" s="67"/>
      <c r="M299" s="125">
        <f t="shared" si="12"/>
        <v>0</v>
      </c>
      <c r="N299" s="125">
        <f t="shared" si="13"/>
        <v>0</v>
      </c>
      <c r="O299" s="2"/>
      <c r="P299" s="2"/>
      <c r="Y299" s="1"/>
    </row>
    <row r="300" spans="3:25">
      <c r="C300" s="133">
        <v>7</v>
      </c>
      <c r="D300" s="132" t="s">
        <v>144</v>
      </c>
      <c r="E300" s="131"/>
      <c r="F300" s="131"/>
      <c r="G300" s="131"/>
      <c r="H300" s="131"/>
      <c r="I300" s="130">
        <v>1E-3</v>
      </c>
      <c r="J300" s="67"/>
      <c r="K300" s="67"/>
      <c r="M300" s="125">
        <f t="shared" si="12"/>
        <v>0</v>
      </c>
      <c r="N300" s="125">
        <f t="shared" si="13"/>
        <v>0</v>
      </c>
      <c r="O300" s="2"/>
      <c r="P300" s="2"/>
      <c r="Y300" s="1"/>
    </row>
    <row r="301" spans="3:25">
      <c r="C301" s="133">
        <v>7</v>
      </c>
      <c r="D301" s="132" t="s">
        <v>143</v>
      </c>
      <c r="E301" s="131"/>
      <c r="F301" s="131"/>
      <c r="G301" s="131"/>
      <c r="H301" s="131"/>
      <c r="I301" s="130">
        <v>1E-3</v>
      </c>
      <c r="J301" s="67"/>
      <c r="K301" s="67"/>
      <c r="M301" s="125">
        <f t="shared" si="12"/>
        <v>0</v>
      </c>
      <c r="N301" s="125">
        <f t="shared" si="13"/>
        <v>0</v>
      </c>
      <c r="O301" s="2"/>
      <c r="P301" s="2"/>
      <c r="Y301" s="1"/>
    </row>
    <row r="302" spans="3:25">
      <c r="C302" s="133">
        <v>7</v>
      </c>
      <c r="D302" s="132" t="s">
        <v>142</v>
      </c>
      <c r="E302" s="131"/>
      <c r="F302" s="131"/>
      <c r="G302" s="131"/>
      <c r="H302" s="131"/>
      <c r="I302" s="130">
        <v>1E-3</v>
      </c>
      <c r="J302" s="67"/>
      <c r="K302" s="67"/>
      <c r="M302" s="125">
        <f t="shared" si="12"/>
        <v>0</v>
      </c>
      <c r="N302" s="125">
        <f t="shared" si="13"/>
        <v>0</v>
      </c>
      <c r="O302" s="2"/>
      <c r="P302" s="2"/>
      <c r="Y302" s="1"/>
    </row>
    <row r="303" spans="3:25">
      <c r="C303" s="133">
        <v>7</v>
      </c>
      <c r="D303" s="132" t="s">
        <v>141</v>
      </c>
      <c r="E303" s="131"/>
      <c r="F303" s="131"/>
      <c r="G303" s="131"/>
      <c r="H303" s="131"/>
      <c r="I303" s="130">
        <v>1E-3</v>
      </c>
      <c r="J303" s="67"/>
      <c r="K303" s="67"/>
      <c r="M303" s="125">
        <f t="shared" si="12"/>
        <v>0</v>
      </c>
      <c r="N303" s="125">
        <f t="shared" si="13"/>
        <v>0</v>
      </c>
      <c r="O303" s="2"/>
      <c r="P303" s="2"/>
      <c r="Y303" s="1"/>
    </row>
    <row r="304" spans="3:25">
      <c r="C304" s="133">
        <v>7</v>
      </c>
      <c r="D304" s="132" t="s">
        <v>140</v>
      </c>
      <c r="E304" s="131"/>
      <c r="F304" s="131"/>
      <c r="G304" s="131"/>
      <c r="H304" s="131"/>
      <c r="I304" s="130">
        <v>1E-3</v>
      </c>
      <c r="J304" s="67"/>
      <c r="K304" s="67"/>
      <c r="M304" s="125">
        <f t="shared" si="12"/>
        <v>0</v>
      </c>
      <c r="N304" s="125">
        <f t="shared" si="13"/>
        <v>0</v>
      </c>
      <c r="O304" s="2"/>
      <c r="P304" s="2"/>
      <c r="Y304" s="1"/>
    </row>
    <row r="305" spans="3:25">
      <c r="C305" s="133">
        <v>7</v>
      </c>
      <c r="D305" s="132" t="s">
        <v>139</v>
      </c>
      <c r="E305" s="131"/>
      <c r="F305" s="131"/>
      <c r="G305" s="131"/>
      <c r="H305" s="131"/>
      <c r="I305" s="130">
        <v>1E-3</v>
      </c>
      <c r="J305" s="67"/>
      <c r="K305" s="67"/>
      <c r="M305" s="125">
        <f t="shared" si="12"/>
        <v>0</v>
      </c>
      <c r="N305" s="125">
        <f t="shared" si="13"/>
        <v>0</v>
      </c>
      <c r="O305" s="2"/>
      <c r="P305" s="2"/>
      <c r="Y305" s="1"/>
    </row>
    <row r="306" spans="3:25">
      <c r="C306" s="133">
        <v>7</v>
      </c>
      <c r="D306" s="132" t="s">
        <v>138</v>
      </c>
      <c r="E306" s="131"/>
      <c r="F306" s="131"/>
      <c r="G306" s="131"/>
      <c r="H306" s="131"/>
      <c r="I306" s="130">
        <v>1E-3</v>
      </c>
      <c r="J306" s="67"/>
      <c r="K306" s="67"/>
      <c r="M306" s="125">
        <f t="shared" si="12"/>
        <v>0</v>
      </c>
      <c r="N306" s="125">
        <f t="shared" si="13"/>
        <v>0</v>
      </c>
      <c r="O306" s="2"/>
      <c r="P306" s="2"/>
      <c r="Y306" s="1"/>
    </row>
    <row r="307" spans="3:25">
      <c r="C307" s="133">
        <v>7</v>
      </c>
      <c r="D307" s="132" t="s">
        <v>137</v>
      </c>
      <c r="E307" s="131"/>
      <c r="F307" s="131"/>
      <c r="G307" s="131"/>
      <c r="H307" s="131"/>
      <c r="I307" s="130">
        <v>1E-3</v>
      </c>
      <c r="J307" s="67"/>
      <c r="K307" s="67"/>
      <c r="M307" s="125">
        <f t="shared" si="12"/>
        <v>0</v>
      </c>
      <c r="N307" s="125">
        <f t="shared" si="13"/>
        <v>0</v>
      </c>
      <c r="O307" s="2"/>
      <c r="P307" s="2"/>
      <c r="Y307" s="1"/>
    </row>
    <row r="308" spans="3:25">
      <c r="C308" s="133">
        <v>7</v>
      </c>
      <c r="D308" s="132" t="s">
        <v>136</v>
      </c>
      <c r="E308" s="131"/>
      <c r="F308" s="131"/>
      <c r="G308" s="131"/>
      <c r="H308" s="131"/>
      <c r="I308" s="130">
        <v>1E-3</v>
      </c>
      <c r="J308" s="67"/>
      <c r="K308" s="67"/>
      <c r="M308" s="125">
        <f t="shared" si="12"/>
        <v>0</v>
      </c>
      <c r="N308" s="125">
        <f t="shared" si="13"/>
        <v>0</v>
      </c>
      <c r="O308" s="2"/>
      <c r="P308" s="2"/>
      <c r="Y308" s="1"/>
    </row>
    <row r="309" spans="3:25">
      <c r="C309" s="133">
        <v>7</v>
      </c>
      <c r="D309" s="132" t="s">
        <v>135</v>
      </c>
      <c r="E309" s="131"/>
      <c r="F309" s="131"/>
      <c r="G309" s="131"/>
      <c r="H309" s="131"/>
      <c r="I309" s="130">
        <v>1E-3</v>
      </c>
      <c r="J309" s="67"/>
      <c r="K309" s="67"/>
      <c r="M309" s="125">
        <f t="shared" si="12"/>
        <v>0</v>
      </c>
      <c r="N309" s="125">
        <f t="shared" si="13"/>
        <v>0</v>
      </c>
      <c r="O309" s="2"/>
      <c r="P309" s="2"/>
      <c r="Y309" s="1"/>
    </row>
    <row r="310" spans="3:25">
      <c r="C310" s="133">
        <v>7</v>
      </c>
      <c r="D310" s="132" t="s">
        <v>134</v>
      </c>
      <c r="E310" s="131"/>
      <c r="F310" s="131"/>
      <c r="G310" s="131"/>
      <c r="H310" s="131"/>
      <c r="I310" s="130">
        <v>1E-3</v>
      </c>
      <c r="J310" s="67"/>
      <c r="K310" s="67"/>
      <c r="M310" s="125">
        <f t="shared" si="12"/>
        <v>0</v>
      </c>
      <c r="N310" s="125">
        <f t="shared" si="13"/>
        <v>0</v>
      </c>
      <c r="O310" s="2"/>
      <c r="P310" s="2"/>
      <c r="Y310" s="1"/>
    </row>
    <row r="311" spans="3:25">
      <c r="C311" s="133">
        <v>7</v>
      </c>
      <c r="D311" s="132" t="s">
        <v>133</v>
      </c>
      <c r="E311" s="131"/>
      <c r="F311" s="131"/>
      <c r="G311" s="131"/>
      <c r="H311" s="131"/>
      <c r="I311" s="130">
        <v>1E-3</v>
      </c>
      <c r="J311" s="67"/>
      <c r="K311" s="67"/>
      <c r="M311" s="125">
        <f t="shared" si="12"/>
        <v>0</v>
      </c>
      <c r="N311" s="125">
        <f t="shared" si="13"/>
        <v>0</v>
      </c>
      <c r="O311" s="2"/>
      <c r="P311" s="2"/>
      <c r="Y311" s="1"/>
    </row>
    <row r="312" spans="3:25">
      <c r="C312" s="133">
        <v>8</v>
      </c>
      <c r="D312" s="132" t="s">
        <v>132</v>
      </c>
      <c r="E312" s="131"/>
      <c r="F312" s="131"/>
      <c r="G312" s="131"/>
      <c r="H312" s="131"/>
      <c r="I312" s="130">
        <v>1E-3</v>
      </c>
      <c r="J312" s="67"/>
      <c r="K312" s="67"/>
      <c r="M312" s="125">
        <f t="shared" si="12"/>
        <v>0</v>
      </c>
      <c r="N312" s="125">
        <f t="shared" si="13"/>
        <v>0</v>
      </c>
      <c r="O312" s="2"/>
      <c r="P312" s="2"/>
      <c r="Y312" s="1"/>
    </row>
    <row r="313" spans="3:25">
      <c r="C313" s="133">
        <v>8</v>
      </c>
      <c r="D313" s="132" t="s">
        <v>131</v>
      </c>
      <c r="E313" s="131"/>
      <c r="F313" s="131"/>
      <c r="G313" s="131"/>
      <c r="H313" s="131"/>
      <c r="I313" s="130">
        <v>1E-3</v>
      </c>
      <c r="J313" s="67"/>
      <c r="K313" s="67"/>
      <c r="M313" s="125">
        <f t="shared" si="12"/>
        <v>0</v>
      </c>
      <c r="N313" s="125">
        <f t="shared" si="13"/>
        <v>0</v>
      </c>
      <c r="O313" s="2"/>
      <c r="P313" s="2"/>
      <c r="Y313" s="1"/>
    </row>
    <row r="314" spans="3:25">
      <c r="C314" s="133">
        <v>8</v>
      </c>
      <c r="D314" s="132" t="s">
        <v>130</v>
      </c>
      <c r="E314" s="131"/>
      <c r="F314" s="131"/>
      <c r="G314" s="131"/>
      <c r="H314" s="131"/>
      <c r="I314" s="130">
        <v>1E-3</v>
      </c>
      <c r="J314" s="67"/>
      <c r="K314" s="67"/>
      <c r="M314" s="125">
        <f t="shared" si="12"/>
        <v>0</v>
      </c>
      <c r="N314" s="125">
        <f t="shared" si="13"/>
        <v>0</v>
      </c>
      <c r="O314" s="2"/>
      <c r="P314" s="2"/>
      <c r="Y314" s="1"/>
    </row>
    <row r="315" spans="3:25">
      <c r="C315" s="133">
        <v>8</v>
      </c>
      <c r="D315" s="132" t="s">
        <v>129</v>
      </c>
      <c r="E315" s="131"/>
      <c r="F315" s="131"/>
      <c r="G315" s="131"/>
      <c r="H315" s="131"/>
      <c r="I315" s="130">
        <v>1E-3</v>
      </c>
      <c r="J315" s="67"/>
      <c r="K315" s="67"/>
      <c r="M315" s="125">
        <f t="shared" si="12"/>
        <v>0</v>
      </c>
      <c r="N315" s="125">
        <f t="shared" si="13"/>
        <v>0</v>
      </c>
      <c r="O315" s="2"/>
      <c r="P315" s="2"/>
      <c r="Y315" s="1"/>
    </row>
    <row r="316" spans="3:25">
      <c r="C316" s="133">
        <v>8</v>
      </c>
      <c r="D316" s="132" t="s">
        <v>128</v>
      </c>
      <c r="E316" s="131"/>
      <c r="F316" s="131"/>
      <c r="G316" s="131"/>
      <c r="H316" s="131"/>
      <c r="I316" s="130">
        <v>1E-3</v>
      </c>
      <c r="J316" s="67"/>
      <c r="K316" s="67"/>
      <c r="M316" s="125">
        <f t="shared" si="12"/>
        <v>0</v>
      </c>
      <c r="N316" s="125">
        <f t="shared" si="13"/>
        <v>0</v>
      </c>
      <c r="O316" s="2"/>
      <c r="P316" s="2"/>
      <c r="Y316" s="1"/>
    </row>
    <row r="317" spans="3:25">
      <c r="C317" s="133">
        <v>8</v>
      </c>
      <c r="D317" s="132" t="s">
        <v>127</v>
      </c>
      <c r="E317" s="131"/>
      <c r="F317" s="131"/>
      <c r="G317" s="131"/>
      <c r="H317" s="131"/>
      <c r="I317" s="130">
        <v>1E-3</v>
      </c>
      <c r="J317" s="67"/>
      <c r="K317" s="67"/>
      <c r="M317" s="125">
        <f t="shared" si="12"/>
        <v>0</v>
      </c>
      <c r="N317" s="125">
        <f t="shared" si="13"/>
        <v>0</v>
      </c>
      <c r="O317" s="2"/>
      <c r="P317" s="2"/>
      <c r="Y317" s="1"/>
    </row>
    <row r="318" spans="3:25">
      <c r="C318" s="133">
        <v>8</v>
      </c>
      <c r="D318" s="132" t="s">
        <v>126</v>
      </c>
      <c r="E318" s="131"/>
      <c r="F318" s="131"/>
      <c r="G318" s="131"/>
      <c r="H318" s="131"/>
      <c r="I318" s="130">
        <v>1E-3</v>
      </c>
      <c r="J318" s="67"/>
      <c r="K318" s="67"/>
      <c r="M318" s="125">
        <f t="shared" si="12"/>
        <v>0</v>
      </c>
      <c r="N318" s="125">
        <f t="shared" si="13"/>
        <v>0</v>
      </c>
      <c r="O318" s="2"/>
      <c r="P318" s="2"/>
      <c r="Y318" s="1"/>
    </row>
    <row r="319" spans="3:25">
      <c r="C319" s="129">
        <v>8</v>
      </c>
      <c r="D319" s="128" t="s">
        <v>125</v>
      </c>
      <c r="E319" s="127"/>
      <c r="F319" s="127"/>
      <c r="G319" s="127"/>
      <c r="H319" s="127"/>
      <c r="I319" s="126">
        <v>1E-3</v>
      </c>
      <c r="J319" s="67"/>
      <c r="K319" s="67"/>
      <c r="M319" s="125">
        <f t="shared" si="12"/>
        <v>0</v>
      </c>
      <c r="N319" s="125">
        <f t="shared" si="13"/>
        <v>0</v>
      </c>
      <c r="O319" s="2"/>
      <c r="P319" s="2"/>
      <c r="Y319" s="1"/>
    </row>
    <row r="320" spans="3:25">
      <c r="C320" s="124"/>
      <c r="G320" s="4"/>
      <c r="H320" s="1"/>
      <c r="J320" s="67"/>
      <c r="K320" s="67"/>
      <c r="N320" s="2"/>
      <c r="O320" s="2"/>
      <c r="P320" s="2"/>
      <c r="Y320" s="1"/>
    </row>
    <row r="321" spans="7:25">
      <c r="G321" s="4"/>
      <c r="H321" s="1"/>
      <c r="J321" s="67"/>
      <c r="K321" s="67"/>
      <c r="N321" s="2"/>
      <c r="O321" s="2"/>
      <c r="P321" s="2"/>
      <c r="Y321" s="1"/>
    </row>
    <row r="322" spans="7:25">
      <c r="G322" s="4"/>
      <c r="H322" s="1"/>
      <c r="J322" s="67"/>
      <c r="K322" s="67"/>
      <c r="N322" s="2"/>
      <c r="O322" s="2"/>
      <c r="P322" s="2"/>
      <c r="Y322" s="1"/>
    </row>
    <row r="323" spans="7:25">
      <c r="G323" s="4"/>
      <c r="H323" s="1"/>
      <c r="J323" s="67"/>
      <c r="K323" s="67"/>
      <c r="N323" s="2"/>
      <c r="O323" s="2"/>
      <c r="P323" s="2"/>
      <c r="Y323" s="1"/>
    </row>
    <row r="324" spans="7:25">
      <c r="G324" s="4"/>
      <c r="H324" s="1"/>
      <c r="J324" s="2"/>
      <c r="M324" s="3"/>
      <c r="P324" s="2"/>
      <c r="Y324" s="1"/>
    </row>
    <row r="325" spans="7:25">
      <c r="G325" s="4"/>
      <c r="H325" s="1"/>
      <c r="J325" s="2"/>
      <c r="M325" s="3"/>
      <c r="P325" s="2"/>
      <c r="Y325" s="1"/>
    </row>
    <row r="326" spans="7:25">
      <c r="G326" s="4"/>
      <c r="H326" s="1"/>
      <c r="J326" s="2"/>
      <c r="M326" s="3"/>
      <c r="P326" s="2"/>
      <c r="Y326" s="1"/>
    </row>
    <row r="327" spans="7:25">
      <c r="G327" s="4"/>
      <c r="H327" s="1"/>
      <c r="J327" s="2"/>
      <c r="M327" s="3"/>
      <c r="P327" s="2"/>
      <c r="Y327" s="1"/>
    </row>
    <row r="328" spans="7:25">
      <c r="G328" s="4"/>
      <c r="H328" s="1"/>
      <c r="J328" s="2"/>
      <c r="M328" s="3"/>
      <c r="P328" s="2"/>
      <c r="Y328" s="1"/>
    </row>
    <row r="329" spans="7:25">
      <c r="G329" s="4"/>
      <c r="H329" s="1"/>
      <c r="J329" s="2"/>
      <c r="M329" s="3"/>
      <c r="P329" s="2"/>
      <c r="Y329" s="1"/>
    </row>
    <row r="330" spans="7:25">
      <c r="G330" s="4"/>
      <c r="H330" s="1"/>
      <c r="J330" s="2"/>
      <c r="M330" s="3"/>
      <c r="P330" s="2"/>
      <c r="Y330" s="1"/>
    </row>
    <row r="331" spans="7:25">
      <c r="G331" s="4"/>
      <c r="H331" s="1"/>
      <c r="J331" s="2"/>
      <c r="M331" s="3"/>
      <c r="P331" s="2"/>
      <c r="Y331" s="1"/>
    </row>
    <row r="332" spans="7:25">
      <c r="G332" s="4"/>
      <c r="H332" s="1"/>
      <c r="J332" s="2"/>
      <c r="M332" s="3"/>
      <c r="P332" s="2"/>
      <c r="Y332" s="1"/>
    </row>
    <row r="333" spans="7:25">
      <c r="G333" s="4"/>
      <c r="H333" s="1"/>
      <c r="J333" s="2"/>
      <c r="M333" s="3"/>
      <c r="P333" s="2"/>
      <c r="Y333" s="1"/>
    </row>
    <row r="334" spans="7:25">
      <c r="G334" s="4"/>
      <c r="H334" s="1"/>
      <c r="J334" s="2"/>
      <c r="M334" s="3"/>
      <c r="P334" s="2"/>
      <c r="Y334" s="1"/>
    </row>
    <row r="335" spans="7:25">
      <c r="G335" s="4"/>
      <c r="H335" s="1"/>
      <c r="J335" s="2"/>
      <c r="M335" s="3"/>
      <c r="P335" s="2"/>
      <c r="Y335" s="1"/>
    </row>
    <row r="336" spans="7:25">
      <c r="G336" s="4"/>
      <c r="H336" s="1"/>
      <c r="J336" s="2"/>
      <c r="M336" s="3"/>
      <c r="P336" s="2"/>
      <c r="Y336" s="1"/>
    </row>
    <row r="337" spans="7:25">
      <c r="G337" s="4"/>
      <c r="H337" s="1"/>
      <c r="J337" s="2"/>
      <c r="M337" s="3"/>
      <c r="P337" s="2"/>
      <c r="Y337" s="1"/>
    </row>
    <row r="338" spans="7:25">
      <c r="G338" s="4"/>
      <c r="H338" s="1"/>
      <c r="J338" s="2"/>
      <c r="M338" s="3"/>
      <c r="P338" s="2"/>
      <c r="Y338" s="1"/>
    </row>
    <row r="339" spans="7:25">
      <c r="G339" s="4"/>
      <c r="H339" s="1"/>
      <c r="J339" s="2"/>
      <c r="M339" s="3"/>
      <c r="P339" s="2"/>
      <c r="Y339" s="1"/>
    </row>
    <row r="340" spans="7:25">
      <c r="G340" s="4"/>
      <c r="H340" s="1"/>
      <c r="J340" s="2"/>
      <c r="M340" s="3"/>
      <c r="P340" s="2"/>
      <c r="Y340" s="1"/>
    </row>
    <row r="341" spans="7:25">
      <c r="G341" s="4"/>
      <c r="H341" s="1"/>
      <c r="J341" s="2"/>
      <c r="M341" s="3"/>
      <c r="P341" s="2"/>
      <c r="Y341" s="1"/>
    </row>
    <row r="342" spans="7:25">
      <c r="G342" s="4"/>
      <c r="H342" s="1"/>
      <c r="J342" s="2"/>
      <c r="M342" s="3"/>
      <c r="P342" s="2"/>
      <c r="Y342" s="1"/>
    </row>
  </sheetData>
  <sheetProtection selectLockedCells="1"/>
  <mergeCells count="39">
    <mergeCell ref="C6:G6"/>
    <mergeCell ref="A1:G1"/>
    <mergeCell ref="C2:G2"/>
    <mergeCell ref="C3:G3"/>
    <mergeCell ref="C4:G4"/>
    <mergeCell ref="C5:G5"/>
    <mergeCell ref="C7:G7"/>
    <mergeCell ref="C8:G8"/>
    <mergeCell ref="C9:G9"/>
    <mergeCell ref="C10:G10"/>
    <mergeCell ref="E11:F11"/>
    <mergeCell ref="G11:G12"/>
    <mergeCell ref="A36:A37"/>
    <mergeCell ref="M11:N11"/>
    <mergeCell ref="O11:P11"/>
    <mergeCell ref="A13:A15"/>
    <mergeCell ref="A16:A17"/>
    <mergeCell ref="A18:A21"/>
    <mergeCell ref="E24:F24"/>
    <mergeCell ref="G24:G25"/>
    <mergeCell ref="M24:N24"/>
    <mergeCell ref="O24:P24"/>
    <mergeCell ref="A26:A27"/>
    <mergeCell ref="A28:A29"/>
    <mergeCell ref="A30:A31"/>
    <mergeCell ref="A32:A33"/>
    <mergeCell ref="A34:A35"/>
    <mergeCell ref="A38:A45"/>
    <mergeCell ref="A46:A47"/>
    <mergeCell ref="A48:A49"/>
    <mergeCell ref="A50:A51"/>
    <mergeCell ref="E53:F53"/>
    <mergeCell ref="G82:H82"/>
    <mergeCell ref="M83:N83"/>
    <mergeCell ref="E60:F60"/>
    <mergeCell ref="M65:N65"/>
    <mergeCell ref="M74:N74"/>
    <mergeCell ref="E80:F80"/>
    <mergeCell ref="E82:F82"/>
  </mergeCells>
  <dataValidations count="3"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76:F79 E85:H319 E22:F23 E26:F51">
      <formula1>IF(ISNUMBER(E22),AND(E22=ROUND(E22,3),E22&gt;=0),FALSE)</formula1>
    </dataValidation>
    <dataValidation type="decimal" allowBlank="1" showInputMessage="1" showErrorMessage="1" errorTitle="Chybně zadaná procenta" error="Procenta jsou:_x000a_-  desetinné číslo mezi od 0 do 100 při zadání znaku %_x000a_- desetinné číslo od 0 do 1 bez zadání znaku %" sqref="G76:G80">
      <formula1>0</formula1>
      <formula2>1</formula2>
    </dataValidation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68:F72 G67:G69 G71:G72 E14:F16 E19:F21">
      <formula1>IF(ISNUMBER(E14),AND(E14=ROUND(E14,3),E14&gt;0),FALSE)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413"/>
  <sheetViews>
    <sheetView topLeftCell="B1" zoomScale="75" workbookViewId="0">
      <selection activeCell="C10" sqref="C10:G10"/>
    </sheetView>
  </sheetViews>
  <sheetFormatPr defaultColWidth="9.28515625" defaultRowHeight="12.75"/>
  <cols>
    <col min="1" max="1" width="27.5703125" style="5" customWidth="1"/>
    <col min="2" max="2" width="15.42578125" style="1" customWidth="1"/>
    <col min="3" max="3" width="14.5703125" style="1" customWidth="1"/>
    <col min="4" max="4" width="72.42578125" style="1" customWidth="1"/>
    <col min="5" max="6" width="14.7109375" style="1" customWidth="1"/>
    <col min="7" max="7" width="17" style="1" customWidth="1"/>
    <col min="8" max="8" width="18" style="4" customWidth="1"/>
    <col min="9" max="10" width="12.28515625" style="1" customWidth="1"/>
    <col min="11" max="11" width="9.28515625" style="2" customWidth="1"/>
    <col min="12" max="12" width="9.28515625" style="2" hidden="1" customWidth="1"/>
    <col min="13" max="13" width="10.28515625" style="2" hidden="1" customWidth="1"/>
    <col min="14" max="16" width="10.28515625" style="3" hidden="1" customWidth="1"/>
    <col min="17" max="17" width="10.42578125" style="2" hidden="1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01" t="s">
        <v>93</v>
      </c>
      <c r="B1" s="402"/>
      <c r="C1" s="402"/>
      <c r="D1" s="402"/>
      <c r="E1" s="402"/>
      <c r="F1" s="402"/>
      <c r="G1" s="403"/>
    </row>
    <row r="2" spans="1:25">
      <c r="A2" s="103" t="s">
        <v>92</v>
      </c>
      <c r="B2" s="102"/>
      <c r="C2" s="404" t="s">
        <v>5</v>
      </c>
      <c r="D2" s="404"/>
      <c r="E2" s="404"/>
      <c r="F2" s="404"/>
      <c r="G2" s="405"/>
    </row>
    <row r="3" spans="1:25" ht="12.75" customHeight="1">
      <c r="A3" s="103" t="s">
        <v>91</v>
      </c>
      <c r="B3" s="102"/>
      <c r="C3" s="404" t="s">
        <v>14</v>
      </c>
      <c r="D3" s="404"/>
      <c r="E3" s="404"/>
      <c r="F3" s="404"/>
      <c r="G3" s="405"/>
    </row>
    <row r="4" spans="1:25" ht="12.75" customHeight="1">
      <c r="A4" s="103" t="s">
        <v>90</v>
      </c>
      <c r="B4" s="102"/>
      <c r="C4" s="399" t="s">
        <v>702</v>
      </c>
      <c r="D4" s="399"/>
      <c r="E4" s="399"/>
      <c r="F4" s="399"/>
      <c r="G4" s="400"/>
    </row>
    <row r="5" spans="1:25" ht="68.25" customHeight="1">
      <c r="A5" s="103" t="s">
        <v>88</v>
      </c>
      <c r="B5" s="102"/>
      <c r="C5" s="399" t="s">
        <v>701</v>
      </c>
      <c r="D5" s="399"/>
      <c r="E5" s="399"/>
      <c r="F5" s="399"/>
      <c r="G5" s="400"/>
    </row>
    <row r="6" spans="1:25" ht="12.75" customHeight="1">
      <c r="A6" s="103" t="s">
        <v>86</v>
      </c>
      <c r="B6" s="102"/>
      <c r="C6" s="399" t="s">
        <v>85</v>
      </c>
      <c r="D6" s="399"/>
      <c r="E6" s="399"/>
      <c r="F6" s="399"/>
      <c r="G6" s="400"/>
    </row>
    <row r="7" spans="1:25" ht="12.75" customHeight="1">
      <c r="A7" s="103" t="s">
        <v>84</v>
      </c>
      <c r="B7" s="102"/>
      <c r="C7" s="399" t="s">
        <v>83</v>
      </c>
      <c r="D7" s="399"/>
      <c r="E7" s="399"/>
      <c r="F7" s="399"/>
      <c r="G7" s="400"/>
    </row>
    <row r="8" spans="1:25" ht="12.75" customHeight="1">
      <c r="A8" s="103" t="s">
        <v>82</v>
      </c>
      <c r="B8" s="102"/>
      <c r="C8" s="399" t="s">
        <v>97</v>
      </c>
      <c r="D8" s="399"/>
      <c r="E8" s="399"/>
      <c r="F8" s="399"/>
      <c r="G8" s="400"/>
    </row>
    <row r="9" spans="1:25" ht="12.75" customHeight="1">
      <c r="A9" s="103" t="s">
        <v>80</v>
      </c>
      <c r="B9" s="102"/>
      <c r="C9" s="399" t="s">
        <v>700</v>
      </c>
      <c r="D9" s="399"/>
      <c r="E9" s="399"/>
      <c r="F9" s="399"/>
      <c r="G9" s="400"/>
    </row>
    <row r="10" spans="1:25">
      <c r="A10" s="101" t="s">
        <v>78</v>
      </c>
      <c r="B10" s="100"/>
      <c r="C10" s="415" t="s">
        <v>855</v>
      </c>
      <c r="D10" s="415"/>
      <c r="E10" s="415"/>
      <c r="F10" s="415"/>
      <c r="G10" s="416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394"/>
      <c r="G11" s="395" t="s">
        <v>75</v>
      </c>
      <c r="H11" s="1"/>
      <c r="J11" s="2"/>
      <c r="M11" s="391" t="s">
        <v>74</v>
      </c>
      <c r="N11" s="391"/>
      <c r="O11" s="392" t="s">
        <v>73</v>
      </c>
      <c r="P11" s="392"/>
      <c r="X11" s="1"/>
      <c r="Y11" s="1"/>
    </row>
    <row r="12" spans="1:25" ht="25.5">
      <c r="A12" s="96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230" t="s">
        <v>67</v>
      </c>
      <c r="G12" s="396"/>
      <c r="H12" s="1"/>
      <c r="J12" s="2"/>
      <c r="M12" s="229" t="s">
        <v>68</v>
      </c>
      <c r="N12" s="229" t="s">
        <v>67</v>
      </c>
      <c r="O12" s="228" t="s">
        <v>68</v>
      </c>
      <c r="P12" s="228" t="s">
        <v>67</v>
      </c>
      <c r="X12" s="1"/>
      <c r="Y12" s="1"/>
    </row>
    <row r="13" spans="1:25">
      <c r="A13" s="387" t="s">
        <v>699</v>
      </c>
      <c r="B13" s="117" t="s">
        <v>698</v>
      </c>
      <c r="C13" s="226" t="s">
        <v>64</v>
      </c>
      <c r="D13" s="116" t="s">
        <v>697</v>
      </c>
      <c r="E13" s="225">
        <v>1</v>
      </c>
      <c r="F13" s="225">
        <v>1</v>
      </c>
      <c r="G13" s="114">
        <v>0.8</v>
      </c>
      <c r="H13" s="227"/>
      <c r="J13" s="2"/>
      <c r="M13" s="80">
        <f t="shared" ref="M13:M44" si="0">E13*G13</f>
        <v>0.8</v>
      </c>
      <c r="N13" s="80">
        <f t="shared" ref="N13:N44" si="1">F13*G13</f>
        <v>0.8</v>
      </c>
      <c r="O13" s="86">
        <f>SUM(M13:M15)</f>
        <v>0.8</v>
      </c>
      <c r="P13" s="86">
        <f>SUM(N13:N15)</f>
        <v>0.8</v>
      </c>
      <c r="X13" s="1"/>
      <c r="Y13" s="1"/>
    </row>
    <row r="14" spans="1:25" ht="12.75" customHeight="1">
      <c r="A14" s="387"/>
      <c r="B14" s="117" t="s">
        <v>696</v>
      </c>
      <c r="C14" s="226" t="s">
        <v>695</v>
      </c>
      <c r="D14" s="116" t="s">
        <v>694</v>
      </c>
      <c r="E14" s="222"/>
      <c r="F14" s="222"/>
      <c r="G14" s="114">
        <v>0.05</v>
      </c>
      <c r="H14" s="1"/>
      <c r="J14" s="2"/>
      <c r="M14" s="80">
        <f t="shared" si="0"/>
        <v>0</v>
      </c>
      <c r="N14" s="80">
        <f t="shared" si="1"/>
        <v>0</v>
      </c>
      <c r="O14" s="79"/>
      <c r="P14" s="79"/>
      <c r="X14" s="1"/>
      <c r="Y14" s="1"/>
    </row>
    <row r="15" spans="1:25" ht="12.75" customHeight="1">
      <c r="A15" s="387"/>
      <c r="B15" s="117" t="s">
        <v>693</v>
      </c>
      <c r="C15" s="226" t="s">
        <v>692</v>
      </c>
      <c r="D15" s="116" t="s">
        <v>691</v>
      </c>
      <c r="E15" s="222"/>
      <c r="F15" s="222"/>
      <c r="G15" s="114">
        <v>0.15</v>
      </c>
      <c r="H15" s="227"/>
      <c r="J15" s="2"/>
      <c r="M15" s="80">
        <f t="shared" si="0"/>
        <v>0</v>
      </c>
      <c r="N15" s="80">
        <f t="shared" si="1"/>
        <v>0</v>
      </c>
      <c r="O15" s="79"/>
      <c r="P15" s="79"/>
      <c r="X15" s="1"/>
      <c r="Y15" s="1"/>
    </row>
    <row r="16" spans="1:25" ht="12.75" customHeight="1">
      <c r="A16" s="387" t="s">
        <v>690</v>
      </c>
      <c r="B16" s="117" t="s">
        <v>689</v>
      </c>
      <c r="C16" s="226" t="s">
        <v>97</v>
      </c>
      <c r="D16" s="116" t="s">
        <v>688</v>
      </c>
      <c r="E16" s="222"/>
      <c r="F16" s="222"/>
      <c r="G16" s="114">
        <v>0.02</v>
      </c>
      <c r="H16" s="1"/>
      <c r="J16" s="2"/>
      <c r="M16" s="80">
        <f t="shared" si="0"/>
        <v>0</v>
      </c>
      <c r="N16" s="80">
        <f t="shared" si="1"/>
        <v>0</v>
      </c>
      <c r="O16" s="86">
        <f>SUM(M16:M17)</f>
        <v>0.98</v>
      </c>
      <c r="P16" s="86">
        <f>SUM(N16:N17)</f>
        <v>0.98</v>
      </c>
      <c r="X16" s="1"/>
      <c r="Y16" s="1"/>
    </row>
    <row r="17" spans="1:25" ht="12.75" customHeight="1">
      <c r="A17" s="387"/>
      <c r="B17" s="117" t="s">
        <v>687</v>
      </c>
      <c r="C17" s="226" t="s">
        <v>95</v>
      </c>
      <c r="D17" s="116" t="s">
        <v>686</v>
      </c>
      <c r="E17" s="225">
        <v>1</v>
      </c>
      <c r="F17" s="225">
        <v>1</v>
      </c>
      <c r="G17" s="114">
        <v>0.98</v>
      </c>
      <c r="H17" s="1"/>
      <c r="J17" s="2"/>
      <c r="M17" s="80">
        <f t="shared" si="0"/>
        <v>0.98</v>
      </c>
      <c r="N17" s="80">
        <f t="shared" si="1"/>
        <v>0.98</v>
      </c>
      <c r="O17" s="79"/>
      <c r="P17" s="79"/>
      <c r="X17" s="1"/>
      <c r="Y17" s="1"/>
    </row>
    <row r="18" spans="1:25" ht="25.5">
      <c r="A18" s="387" t="s">
        <v>685</v>
      </c>
      <c r="B18" s="117" t="s">
        <v>65</v>
      </c>
      <c r="C18" s="226" t="s">
        <v>684</v>
      </c>
      <c r="D18" s="116" t="s">
        <v>683</v>
      </c>
      <c r="E18" s="222"/>
      <c r="F18" s="222"/>
      <c r="G18" s="114">
        <v>6.0000000000000001E-3</v>
      </c>
      <c r="H18" s="227"/>
      <c r="J18" s="2"/>
      <c r="M18" s="80">
        <f t="shared" si="0"/>
        <v>0</v>
      </c>
      <c r="N18" s="80">
        <f t="shared" si="1"/>
        <v>0</v>
      </c>
      <c r="O18" s="86">
        <f>SUM(M18:M85)</f>
        <v>0.06</v>
      </c>
      <c r="P18" s="86">
        <f>SUM(N18:N85)</f>
        <v>0.06</v>
      </c>
      <c r="X18" s="1"/>
      <c r="Y18" s="1"/>
    </row>
    <row r="19" spans="1:25" ht="25.5">
      <c r="A19" s="387"/>
      <c r="B19" s="117" t="s">
        <v>62</v>
      </c>
      <c r="C19" s="226" t="s">
        <v>682</v>
      </c>
      <c r="D19" s="116" t="s">
        <v>681</v>
      </c>
      <c r="E19" s="225">
        <v>1</v>
      </c>
      <c r="F19" s="225">
        <v>1</v>
      </c>
      <c r="G19" s="114">
        <v>0.06</v>
      </c>
      <c r="H19" s="1"/>
      <c r="J19" s="2"/>
      <c r="M19" s="80">
        <f t="shared" si="0"/>
        <v>0.06</v>
      </c>
      <c r="N19" s="80">
        <f t="shared" si="1"/>
        <v>0.06</v>
      </c>
      <c r="O19" s="79"/>
      <c r="P19" s="79"/>
      <c r="X19" s="1"/>
      <c r="Y19" s="1"/>
    </row>
    <row r="20" spans="1:25" ht="15" customHeight="1">
      <c r="A20" s="387"/>
      <c r="B20" s="117" t="s">
        <v>680</v>
      </c>
      <c r="C20" s="117" t="s">
        <v>679</v>
      </c>
      <c r="D20" s="116" t="s">
        <v>678</v>
      </c>
      <c r="E20" s="222"/>
      <c r="F20" s="222"/>
      <c r="G20" s="114">
        <v>0.09</v>
      </c>
      <c r="H20" s="70"/>
      <c r="I20" s="70"/>
      <c r="J20" s="71"/>
      <c r="K20" s="71"/>
      <c r="L20" s="71"/>
      <c r="M20" s="80">
        <f t="shared" si="0"/>
        <v>0</v>
      </c>
      <c r="N20" s="80">
        <f t="shared" si="1"/>
        <v>0</v>
      </c>
      <c r="O20" s="86"/>
      <c r="P20" s="86"/>
      <c r="X20" s="1"/>
      <c r="Y20" s="1"/>
    </row>
    <row r="21" spans="1:25" ht="25.5">
      <c r="A21" s="387"/>
      <c r="B21" s="117" t="s">
        <v>677</v>
      </c>
      <c r="C21" s="117" t="s">
        <v>676</v>
      </c>
      <c r="D21" s="116" t="s">
        <v>675</v>
      </c>
      <c r="E21" s="222"/>
      <c r="F21" s="222"/>
      <c r="G21" s="114">
        <v>0.09</v>
      </c>
      <c r="H21" s="70"/>
      <c r="I21" s="70"/>
      <c r="J21" s="71"/>
      <c r="K21" s="71"/>
      <c r="L21" s="71"/>
      <c r="M21" s="80">
        <f t="shared" si="0"/>
        <v>0</v>
      </c>
      <c r="N21" s="80">
        <f t="shared" si="1"/>
        <v>0</v>
      </c>
      <c r="O21" s="224"/>
      <c r="P21" s="224"/>
      <c r="X21" s="1"/>
      <c r="Y21" s="1"/>
    </row>
    <row r="22" spans="1:25" s="70" customFormat="1" ht="25.5">
      <c r="A22" s="387"/>
      <c r="B22" s="117" t="s">
        <v>674</v>
      </c>
      <c r="C22" s="117" t="s">
        <v>673</v>
      </c>
      <c r="D22" s="116" t="s">
        <v>672</v>
      </c>
      <c r="E22" s="222"/>
      <c r="F22" s="222"/>
      <c r="G22" s="114">
        <v>0.09</v>
      </c>
      <c r="H22" s="223"/>
      <c r="J22" s="71"/>
      <c r="K22" s="71"/>
      <c r="L22" s="71"/>
      <c r="M22" s="80">
        <f t="shared" si="0"/>
        <v>0</v>
      </c>
      <c r="N22" s="80">
        <f t="shared" si="1"/>
        <v>0</v>
      </c>
      <c r="O22" s="86"/>
      <c r="P22" s="86"/>
      <c r="Q22" s="71"/>
      <c r="R22" s="71"/>
      <c r="S22" s="71"/>
      <c r="T22" s="71"/>
      <c r="U22" s="71"/>
      <c r="V22" s="71"/>
      <c r="W22" s="71"/>
    </row>
    <row r="23" spans="1:25" s="70" customFormat="1" ht="25.5">
      <c r="A23" s="387"/>
      <c r="B23" s="117" t="s">
        <v>671</v>
      </c>
      <c r="C23" s="117" t="s">
        <v>670</v>
      </c>
      <c r="D23" s="116" t="s">
        <v>669</v>
      </c>
      <c r="E23" s="222"/>
      <c r="F23" s="222"/>
      <c r="G23" s="114">
        <v>0.09</v>
      </c>
      <c r="J23" s="71"/>
      <c r="K23" s="71"/>
      <c r="L23" s="71"/>
      <c r="M23" s="80">
        <f t="shared" si="0"/>
        <v>0</v>
      </c>
      <c r="N23" s="80">
        <f t="shared" si="1"/>
        <v>0</v>
      </c>
      <c r="O23" s="86"/>
      <c r="P23" s="86"/>
      <c r="Q23" s="71"/>
      <c r="R23" s="71"/>
      <c r="S23" s="71"/>
      <c r="T23" s="71"/>
      <c r="U23" s="71"/>
      <c r="V23" s="71"/>
      <c r="W23" s="71"/>
    </row>
    <row r="24" spans="1:25" s="70" customFormat="1">
      <c r="A24" s="387"/>
      <c r="B24" s="117" t="s">
        <v>668</v>
      </c>
      <c r="C24" s="117" t="s">
        <v>667</v>
      </c>
      <c r="D24" s="116" t="s">
        <v>666</v>
      </c>
      <c r="E24" s="222"/>
      <c r="F24" s="222"/>
      <c r="G24" s="114">
        <v>1.4999999999999999E-2</v>
      </c>
      <c r="I24" s="223"/>
      <c r="J24" s="71"/>
      <c r="K24" s="71"/>
      <c r="L24" s="71"/>
      <c r="M24" s="80">
        <f t="shared" si="0"/>
        <v>0</v>
      </c>
      <c r="N24" s="80">
        <f t="shared" si="1"/>
        <v>0</v>
      </c>
      <c r="O24" s="86"/>
      <c r="P24" s="86"/>
      <c r="Q24" s="71"/>
      <c r="R24" s="71"/>
      <c r="S24" s="71"/>
      <c r="T24" s="71"/>
      <c r="U24" s="71"/>
      <c r="V24" s="71"/>
      <c r="W24" s="71"/>
    </row>
    <row r="25" spans="1:25" s="70" customFormat="1">
      <c r="A25" s="387"/>
      <c r="B25" s="117" t="s">
        <v>665</v>
      </c>
      <c r="C25" s="117" t="s">
        <v>664</v>
      </c>
      <c r="D25" s="116" t="s">
        <v>663</v>
      </c>
      <c r="E25" s="222"/>
      <c r="F25" s="222"/>
      <c r="G25" s="114">
        <v>1.4999999999999999E-2</v>
      </c>
      <c r="I25" s="223"/>
      <c r="J25" s="71"/>
      <c r="K25" s="71"/>
      <c r="L25" s="71"/>
      <c r="M25" s="80">
        <f t="shared" si="0"/>
        <v>0</v>
      </c>
      <c r="N25" s="80">
        <f t="shared" si="1"/>
        <v>0</v>
      </c>
      <c r="O25" s="86"/>
      <c r="P25" s="86"/>
      <c r="Q25" s="71"/>
      <c r="R25" s="71"/>
      <c r="S25" s="71"/>
      <c r="T25" s="71"/>
      <c r="U25" s="71"/>
      <c r="V25" s="71"/>
      <c r="W25" s="71"/>
    </row>
    <row r="26" spans="1:25" s="70" customFormat="1">
      <c r="A26" s="387"/>
      <c r="B26" s="117" t="s">
        <v>662</v>
      </c>
      <c r="C26" s="117" t="s">
        <v>661</v>
      </c>
      <c r="D26" s="116" t="s">
        <v>660</v>
      </c>
      <c r="E26" s="222"/>
      <c r="F26" s="222"/>
      <c r="G26" s="114">
        <v>1.4999999999999999E-2</v>
      </c>
      <c r="I26" s="223"/>
      <c r="J26" s="71"/>
      <c r="K26" s="71"/>
      <c r="L26" s="71"/>
      <c r="M26" s="80">
        <f t="shared" si="0"/>
        <v>0</v>
      </c>
      <c r="N26" s="80">
        <f t="shared" si="1"/>
        <v>0</v>
      </c>
      <c r="O26" s="86"/>
      <c r="P26" s="86"/>
      <c r="Q26" s="71"/>
      <c r="R26" s="71"/>
      <c r="S26" s="71"/>
      <c r="T26" s="71"/>
      <c r="U26" s="71"/>
      <c r="V26" s="71"/>
      <c r="W26" s="71"/>
    </row>
    <row r="27" spans="1:25" s="70" customFormat="1">
      <c r="A27" s="387"/>
      <c r="B27" s="117" t="s">
        <v>659</v>
      </c>
      <c r="C27" s="117" t="s">
        <v>658</v>
      </c>
      <c r="D27" s="116" t="s">
        <v>657</v>
      </c>
      <c r="E27" s="222"/>
      <c r="F27" s="222"/>
      <c r="G27" s="114">
        <v>1.4999999999999999E-2</v>
      </c>
      <c r="I27" s="223"/>
      <c r="J27" s="71"/>
      <c r="K27" s="71"/>
      <c r="L27" s="71"/>
      <c r="M27" s="80">
        <f t="shared" si="0"/>
        <v>0</v>
      </c>
      <c r="N27" s="80">
        <f t="shared" si="1"/>
        <v>0</v>
      </c>
      <c r="O27" s="86"/>
      <c r="P27" s="86"/>
      <c r="Q27" s="71"/>
      <c r="R27" s="71"/>
      <c r="S27" s="71"/>
      <c r="T27" s="71"/>
      <c r="U27" s="71"/>
      <c r="V27" s="71"/>
      <c r="W27" s="71"/>
    </row>
    <row r="28" spans="1:25" s="70" customFormat="1">
      <c r="A28" s="387"/>
      <c r="B28" s="117" t="s">
        <v>656</v>
      </c>
      <c r="C28" s="117" t="s">
        <v>655</v>
      </c>
      <c r="D28" s="116" t="s">
        <v>654</v>
      </c>
      <c r="E28" s="222"/>
      <c r="F28" s="222"/>
      <c r="G28" s="114">
        <v>1.4999999999999999E-2</v>
      </c>
      <c r="I28" s="223"/>
      <c r="J28" s="71"/>
      <c r="K28" s="71"/>
      <c r="L28" s="71"/>
      <c r="M28" s="80">
        <f t="shared" si="0"/>
        <v>0</v>
      </c>
      <c r="N28" s="80">
        <f t="shared" si="1"/>
        <v>0</v>
      </c>
      <c r="O28" s="86"/>
      <c r="P28" s="86"/>
      <c r="Q28" s="71"/>
      <c r="R28" s="71"/>
      <c r="S28" s="71"/>
      <c r="T28" s="71"/>
      <c r="U28" s="71"/>
      <c r="V28" s="71"/>
      <c r="W28" s="71"/>
    </row>
    <row r="29" spans="1:25" s="70" customFormat="1">
      <c r="A29" s="387"/>
      <c r="B29" s="117" t="s">
        <v>653</v>
      </c>
      <c r="C29" s="117" t="s">
        <v>652</v>
      </c>
      <c r="D29" s="116" t="s">
        <v>651</v>
      </c>
      <c r="E29" s="222"/>
      <c r="F29" s="222"/>
      <c r="G29" s="114">
        <v>1.4999999999999999E-2</v>
      </c>
      <c r="I29" s="223"/>
      <c r="J29" s="71"/>
      <c r="K29" s="71"/>
      <c r="L29" s="71"/>
      <c r="M29" s="80">
        <f t="shared" si="0"/>
        <v>0</v>
      </c>
      <c r="N29" s="80">
        <f t="shared" si="1"/>
        <v>0</v>
      </c>
      <c r="O29" s="86"/>
      <c r="P29" s="86"/>
      <c r="Q29" s="71"/>
      <c r="R29" s="71"/>
      <c r="S29" s="71"/>
      <c r="T29" s="71"/>
      <c r="U29" s="71"/>
      <c r="V29" s="71"/>
      <c r="W29" s="71"/>
    </row>
    <row r="30" spans="1:25" s="70" customFormat="1">
      <c r="A30" s="387"/>
      <c r="B30" s="117" t="s">
        <v>650</v>
      </c>
      <c r="C30" s="117" t="s">
        <v>649</v>
      </c>
      <c r="D30" s="116" t="s">
        <v>648</v>
      </c>
      <c r="E30" s="222"/>
      <c r="F30" s="222"/>
      <c r="G30" s="114">
        <v>1.4999999999999999E-2</v>
      </c>
      <c r="I30" s="223"/>
      <c r="J30" s="71"/>
      <c r="K30" s="71"/>
      <c r="L30" s="71"/>
      <c r="M30" s="80">
        <f t="shared" si="0"/>
        <v>0</v>
      </c>
      <c r="N30" s="80">
        <f t="shared" si="1"/>
        <v>0</v>
      </c>
      <c r="O30" s="86"/>
      <c r="P30" s="86"/>
      <c r="Q30" s="71"/>
      <c r="R30" s="71"/>
      <c r="S30" s="71"/>
      <c r="T30" s="71"/>
      <c r="U30" s="71"/>
      <c r="V30" s="71"/>
      <c r="W30" s="71"/>
    </row>
    <row r="31" spans="1:25" s="70" customFormat="1">
      <c r="A31" s="387"/>
      <c r="B31" s="117" t="s">
        <v>647</v>
      </c>
      <c r="C31" s="117" t="s">
        <v>646</v>
      </c>
      <c r="D31" s="116" t="s">
        <v>645</v>
      </c>
      <c r="E31" s="222"/>
      <c r="F31" s="222"/>
      <c r="G31" s="114">
        <v>1.4999999999999999E-2</v>
      </c>
      <c r="I31" s="223"/>
      <c r="J31" s="71"/>
      <c r="K31" s="71"/>
      <c r="L31" s="71"/>
      <c r="M31" s="80">
        <f t="shared" si="0"/>
        <v>0</v>
      </c>
      <c r="N31" s="80">
        <f t="shared" si="1"/>
        <v>0</v>
      </c>
      <c r="O31" s="86"/>
      <c r="P31" s="86"/>
      <c r="Q31" s="71"/>
      <c r="R31" s="71"/>
      <c r="S31" s="71"/>
      <c r="T31" s="71"/>
      <c r="U31" s="71"/>
      <c r="V31" s="71"/>
      <c r="W31" s="71"/>
    </row>
    <row r="32" spans="1:25" s="70" customFormat="1">
      <c r="A32" s="387"/>
      <c r="B32" s="117" t="s">
        <v>644</v>
      </c>
      <c r="C32" s="117" t="s">
        <v>643</v>
      </c>
      <c r="D32" s="116" t="s">
        <v>642</v>
      </c>
      <c r="E32" s="222"/>
      <c r="F32" s="222"/>
      <c r="G32" s="114">
        <v>1.4999999999999999E-2</v>
      </c>
      <c r="I32" s="223"/>
      <c r="J32" s="71"/>
      <c r="K32" s="71"/>
      <c r="L32" s="71"/>
      <c r="M32" s="80">
        <f t="shared" si="0"/>
        <v>0</v>
      </c>
      <c r="N32" s="80">
        <f t="shared" si="1"/>
        <v>0</v>
      </c>
      <c r="O32" s="86"/>
      <c r="P32" s="86"/>
      <c r="Q32" s="71"/>
      <c r="R32" s="71"/>
      <c r="S32" s="71"/>
      <c r="T32" s="71"/>
      <c r="U32" s="71"/>
      <c r="V32" s="71"/>
      <c r="W32" s="71"/>
    </row>
    <row r="33" spans="1:23" s="70" customFormat="1">
      <c r="A33" s="387"/>
      <c r="B33" s="117" t="s">
        <v>641</v>
      </c>
      <c r="C33" s="117" t="s">
        <v>640</v>
      </c>
      <c r="D33" s="116" t="s">
        <v>639</v>
      </c>
      <c r="E33" s="222"/>
      <c r="F33" s="222"/>
      <c r="G33" s="114">
        <v>8.0000000000000002E-3</v>
      </c>
      <c r="I33" s="223"/>
      <c r="J33" s="71"/>
      <c r="K33" s="71"/>
      <c r="L33" s="71"/>
      <c r="M33" s="80">
        <f t="shared" si="0"/>
        <v>0</v>
      </c>
      <c r="N33" s="80">
        <f t="shared" si="1"/>
        <v>0</v>
      </c>
      <c r="O33" s="86"/>
      <c r="P33" s="86"/>
      <c r="Q33" s="71"/>
      <c r="R33" s="71"/>
      <c r="S33" s="71"/>
      <c r="T33" s="71"/>
      <c r="U33" s="71"/>
      <c r="V33" s="71"/>
      <c r="W33" s="71"/>
    </row>
    <row r="34" spans="1:23" s="70" customFormat="1">
      <c r="A34" s="387"/>
      <c r="B34" s="117" t="s">
        <v>638</v>
      </c>
      <c r="C34" s="117" t="s">
        <v>637</v>
      </c>
      <c r="D34" s="116" t="s">
        <v>636</v>
      </c>
      <c r="E34" s="222"/>
      <c r="F34" s="222"/>
      <c r="G34" s="114">
        <v>8.0000000000000002E-3</v>
      </c>
      <c r="I34" s="223"/>
      <c r="J34" s="71"/>
      <c r="K34" s="71"/>
      <c r="L34" s="71"/>
      <c r="M34" s="80">
        <f t="shared" si="0"/>
        <v>0</v>
      </c>
      <c r="N34" s="80">
        <f t="shared" si="1"/>
        <v>0</v>
      </c>
      <c r="O34" s="86"/>
      <c r="P34" s="86"/>
      <c r="Q34" s="71"/>
      <c r="R34" s="71"/>
      <c r="S34" s="71"/>
      <c r="T34" s="71"/>
      <c r="U34" s="71"/>
      <c r="V34" s="71"/>
      <c r="W34" s="71"/>
    </row>
    <row r="35" spans="1:23" s="70" customFormat="1">
      <c r="A35" s="387"/>
      <c r="B35" s="117" t="s">
        <v>635</v>
      </c>
      <c r="C35" s="117" t="s">
        <v>634</v>
      </c>
      <c r="D35" s="116" t="s">
        <v>633</v>
      </c>
      <c r="E35" s="222"/>
      <c r="F35" s="222"/>
      <c r="G35" s="114">
        <v>8.0000000000000002E-3</v>
      </c>
      <c r="I35" s="223"/>
      <c r="J35" s="71"/>
      <c r="K35" s="71"/>
      <c r="L35" s="71"/>
      <c r="M35" s="80">
        <f t="shared" si="0"/>
        <v>0</v>
      </c>
      <c r="N35" s="80">
        <f t="shared" si="1"/>
        <v>0</v>
      </c>
      <c r="O35" s="86"/>
      <c r="P35" s="86"/>
      <c r="Q35" s="71"/>
      <c r="R35" s="71"/>
      <c r="S35" s="71"/>
      <c r="T35" s="71"/>
      <c r="U35" s="71"/>
      <c r="V35" s="71"/>
      <c r="W35" s="71"/>
    </row>
    <row r="36" spans="1:23" s="70" customFormat="1">
      <c r="A36" s="387"/>
      <c r="B36" s="117" t="s">
        <v>632</v>
      </c>
      <c r="C36" s="117" t="s">
        <v>631</v>
      </c>
      <c r="D36" s="116" t="s">
        <v>630</v>
      </c>
      <c r="E36" s="222"/>
      <c r="F36" s="222"/>
      <c r="G36" s="114">
        <v>8.0000000000000002E-3</v>
      </c>
      <c r="I36" s="223"/>
      <c r="J36" s="71"/>
      <c r="K36" s="71"/>
      <c r="L36" s="71"/>
      <c r="M36" s="80">
        <f t="shared" si="0"/>
        <v>0</v>
      </c>
      <c r="N36" s="80">
        <f t="shared" si="1"/>
        <v>0</v>
      </c>
      <c r="O36" s="86"/>
      <c r="P36" s="86"/>
      <c r="Q36" s="71"/>
      <c r="R36" s="71"/>
      <c r="S36" s="71"/>
      <c r="T36" s="71"/>
      <c r="U36" s="71"/>
      <c r="V36" s="71"/>
      <c r="W36" s="71"/>
    </row>
    <row r="37" spans="1:23" s="70" customFormat="1">
      <c r="A37" s="387"/>
      <c r="B37" s="117" t="s">
        <v>629</v>
      </c>
      <c r="C37" s="117" t="s">
        <v>628</v>
      </c>
      <c r="D37" s="116" t="s">
        <v>627</v>
      </c>
      <c r="E37" s="222"/>
      <c r="F37" s="222"/>
      <c r="G37" s="114">
        <v>8.0000000000000002E-3</v>
      </c>
      <c r="I37" s="223"/>
      <c r="J37" s="71"/>
      <c r="K37" s="71"/>
      <c r="L37" s="71"/>
      <c r="M37" s="80">
        <f t="shared" si="0"/>
        <v>0</v>
      </c>
      <c r="N37" s="80">
        <f t="shared" si="1"/>
        <v>0</v>
      </c>
      <c r="O37" s="86"/>
      <c r="P37" s="86"/>
      <c r="Q37" s="71"/>
      <c r="R37" s="71"/>
      <c r="S37" s="71"/>
      <c r="T37" s="71"/>
      <c r="U37" s="71"/>
      <c r="V37" s="71"/>
      <c r="W37" s="71"/>
    </row>
    <row r="38" spans="1:23" s="70" customFormat="1">
      <c r="A38" s="387"/>
      <c r="B38" s="117" t="s">
        <v>626</v>
      </c>
      <c r="C38" s="117" t="s">
        <v>625</v>
      </c>
      <c r="D38" s="116" t="s">
        <v>624</v>
      </c>
      <c r="E38" s="222"/>
      <c r="F38" s="222"/>
      <c r="G38" s="114">
        <v>8.0000000000000002E-3</v>
      </c>
      <c r="I38" s="223"/>
      <c r="J38" s="71"/>
      <c r="K38" s="71"/>
      <c r="L38" s="71"/>
      <c r="M38" s="80">
        <f t="shared" si="0"/>
        <v>0</v>
      </c>
      <c r="N38" s="80">
        <f t="shared" si="1"/>
        <v>0</v>
      </c>
      <c r="O38" s="86"/>
      <c r="P38" s="86"/>
      <c r="Q38" s="71"/>
      <c r="R38" s="71"/>
      <c r="S38" s="71"/>
      <c r="T38" s="71"/>
      <c r="U38" s="71"/>
      <c r="V38" s="71"/>
      <c r="W38" s="71"/>
    </row>
    <row r="39" spans="1:23" s="70" customFormat="1">
      <c r="A39" s="387"/>
      <c r="B39" s="117" t="s">
        <v>623</v>
      </c>
      <c r="C39" s="117" t="s">
        <v>622</v>
      </c>
      <c r="D39" s="116" t="s">
        <v>621</v>
      </c>
      <c r="E39" s="222"/>
      <c r="F39" s="222"/>
      <c r="G39" s="114">
        <v>8.0000000000000002E-3</v>
      </c>
      <c r="I39" s="223"/>
      <c r="J39" s="71"/>
      <c r="K39" s="71"/>
      <c r="L39" s="71"/>
      <c r="M39" s="80">
        <f t="shared" si="0"/>
        <v>0</v>
      </c>
      <c r="N39" s="80">
        <f t="shared" si="1"/>
        <v>0</v>
      </c>
      <c r="O39" s="86"/>
      <c r="P39" s="86"/>
      <c r="Q39" s="71"/>
      <c r="R39" s="71"/>
      <c r="S39" s="71"/>
      <c r="T39" s="71"/>
      <c r="U39" s="71"/>
      <c r="V39" s="71"/>
      <c r="W39" s="71"/>
    </row>
    <row r="40" spans="1:23" s="70" customFormat="1">
      <c r="A40" s="387"/>
      <c r="B40" s="117" t="s">
        <v>620</v>
      </c>
      <c r="C40" s="117" t="s">
        <v>619</v>
      </c>
      <c r="D40" s="116" t="s">
        <v>618</v>
      </c>
      <c r="E40" s="222"/>
      <c r="F40" s="222"/>
      <c r="G40" s="114">
        <v>8.0000000000000002E-3</v>
      </c>
      <c r="I40" s="223"/>
      <c r="J40" s="71"/>
      <c r="K40" s="71"/>
      <c r="L40" s="71"/>
      <c r="M40" s="80">
        <f t="shared" si="0"/>
        <v>0</v>
      </c>
      <c r="N40" s="80">
        <f t="shared" si="1"/>
        <v>0</v>
      </c>
      <c r="O40" s="86"/>
      <c r="P40" s="86"/>
      <c r="Q40" s="71"/>
      <c r="R40" s="71"/>
      <c r="S40" s="71"/>
      <c r="T40" s="71"/>
      <c r="U40" s="71"/>
      <c r="V40" s="71"/>
      <c r="W40" s="71"/>
    </row>
    <row r="41" spans="1:23" s="70" customFormat="1">
      <c r="A41" s="387"/>
      <c r="B41" s="117" t="s">
        <v>617</v>
      </c>
      <c r="C41" s="117" t="s">
        <v>616</v>
      </c>
      <c r="D41" s="116" t="s">
        <v>615</v>
      </c>
      <c r="E41" s="222"/>
      <c r="F41" s="222"/>
      <c r="G41" s="114">
        <v>8.0000000000000002E-3</v>
      </c>
      <c r="I41" s="223"/>
      <c r="J41" s="71"/>
      <c r="K41" s="71"/>
      <c r="L41" s="71"/>
      <c r="M41" s="80">
        <f t="shared" si="0"/>
        <v>0</v>
      </c>
      <c r="N41" s="80">
        <f t="shared" si="1"/>
        <v>0</v>
      </c>
      <c r="O41" s="86"/>
      <c r="P41" s="86"/>
      <c r="Q41" s="71"/>
      <c r="R41" s="71"/>
      <c r="S41" s="71"/>
      <c r="T41" s="71"/>
      <c r="U41" s="71"/>
      <c r="V41" s="71"/>
      <c r="W41" s="71"/>
    </row>
    <row r="42" spans="1:23" s="70" customFormat="1">
      <c r="A42" s="387"/>
      <c r="B42" s="117" t="s">
        <v>614</v>
      </c>
      <c r="C42" s="117" t="s">
        <v>613</v>
      </c>
      <c r="D42" s="116" t="s">
        <v>612</v>
      </c>
      <c r="E42" s="222"/>
      <c r="F42" s="222"/>
      <c r="G42" s="114">
        <v>8.0000000000000002E-3</v>
      </c>
      <c r="I42" s="223"/>
      <c r="J42" s="71"/>
      <c r="K42" s="71"/>
      <c r="L42" s="71"/>
      <c r="M42" s="80">
        <f t="shared" si="0"/>
        <v>0</v>
      </c>
      <c r="N42" s="80">
        <f t="shared" si="1"/>
        <v>0</v>
      </c>
      <c r="O42" s="86"/>
      <c r="P42" s="86"/>
      <c r="Q42" s="71"/>
      <c r="R42" s="71"/>
      <c r="S42" s="71"/>
      <c r="T42" s="71"/>
      <c r="U42" s="71"/>
      <c r="V42" s="71"/>
      <c r="W42" s="71"/>
    </row>
    <row r="43" spans="1:23" s="70" customFormat="1">
      <c r="A43" s="387"/>
      <c r="B43" s="117" t="s">
        <v>611</v>
      </c>
      <c r="C43" s="117" t="s">
        <v>610</v>
      </c>
      <c r="D43" s="116" t="s">
        <v>609</v>
      </c>
      <c r="E43" s="222"/>
      <c r="F43" s="222"/>
      <c r="G43" s="114">
        <v>8.0000000000000002E-3</v>
      </c>
      <c r="I43" s="223"/>
      <c r="J43" s="71"/>
      <c r="K43" s="71"/>
      <c r="L43" s="71"/>
      <c r="M43" s="80">
        <f t="shared" si="0"/>
        <v>0</v>
      </c>
      <c r="N43" s="80">
        <f t="shared" si="1"/>
        <v>0</v>
      </c>
      <c r="O43" s="86"/>
      <c r="P43" s="86"/>
      <c r="Q43" s="71"/>
      <c r="R43" s="71"/>
      <c r="S43" s="71"/>
      <c r="T43" s="71"/>
      <c r="U43" s="71"/>
      <c r="V43" s="71"/>
      <c r="W43" s="71"/>
    </row>
    <row r="44" spans="1:23" s="70" customFormat="1">
      <c r="A44" s="387"/>
      <c r="B44" s="117" t="s">
        <v>608</v>
      </c>
      <c r="C44" s="117" t="s">
        <v>607</v>
      </c>
      <c r="D44" s="116" t="s">
        <v>606</v>
      </c>
      <c r="E44" s="222"/>
      <c r="F44" s="222"/>
      <c r="G44" s="114">
        <v>8.0000000000000002E-3</v>
      </c>
      <c r="I44" s="223"/>
      <c r="J44" s="71"/>
      <c r="K44" s="71"/>
      <c r="L44" s="71"/>
      <c r="M44" s="80">
        <f t="shared" si="0"/>
        <v>0</v>
      </c>
      <c r="N44" s="80">
        <f t="shared" si="1"/>
        <v>0</v>
      </c>
      <c r="O44" s="86"/>
      <c r="P44" s="86"/>
      <c r="Q44" s="71"/>
      <c r="R44" s="71"/>
      <c r="S44" s="71"/>
      <c r="T44" s="71"/>
      <c r="U44" s="71"/>
      <c r="V44" s="71"/>
      <c r="W44" s="71"/>
    </row>
    <row r="45" spans="1:23" s="70" customFormat="1">
      <c r="A45" s="387"/>
      <c r="B45" s="117" t="s">
        <v>605</v>
      </c>
      <c r="C45" s="117" t="s">
        <v>604</v>
      </c>
      <c r="D45" s="116" t="s">
        <v>603</v>
      </c>
      <c r="E45" s="222"/>
      <c r="F45" s="222"/>
      <c r="G45" s="114">
        <v>8.0000000000000002E-3</v>
      </c>
      <c r="I45" s="223"/>
      <c r="J45" s="71"/>
      <c r="K45" s="71"/>
      <c r="L45" s="71"/>
      <c r="M45" s="80">
        <f t="shared" ref="M45:M76" si="2">E45*G45</f>
        <v>0</v>
      </c>
      <c r="N45" s="80">
        <f t="shared" ref="N45:N76" si="3">F45*G45</f>
        <v>0</v>
      </c>
      <c r="O45" s="86"/>
      <c r="P45" s="86"/>
      <c r="Q45" s="71"/>
      <c r="R45" s="71"/>
      <c r="S45" s="71"/>
      <c r="T45" s="71"/>
      <c r="U45" s="71"/>
      <c r="V45" s="71"/>
      <c r="W45" s="71"/>
    </row>
    <row r="46" spans="1:23" s="70" customFormat="1">
      <c r="A46" s="387"/>
      <c r="B46" s="117" t="s">
        <v>602</v>
      </c>
      <c r="C46" s="117" t="s">
        <v>601</v>
      </c>
      <c r="D46" s="116" t="s">
        <v>600</v>
      </c>
      <c r="E46" s="222"/>
      <c r="F46" s="222"/>
      <c r="G46" s="114">
        <v>8.0000000000000002E-3</v>
      </c>
      <c r="I46" s="223"/>
      <c r="J46" s="71"/>
      <c r="K46" s="71"/>
      <c r="L46" s="71"/>
      <c r="M46" s="80">
        <f t="shared" si="2"/>
        <v>0</v>
      </c>
      <c r="N46" s="80">
        <f t="shared" si="3"/>
        <v>0</v>
      </c>
      <c r="O46" s="86"/>
      <c r="P46" s="86"/>
      <c r="Q46" s="71"/>
      <c r="R46" s="71"/>
      <c r="S46" s="71"/>
      <c r="T46" s="71"/>
      <c r="U46" s="71"/>
      <c r="V46" s="71"/>
      <c r="W46" s="71"/>
    </row>
    <row r="47" spans="1:23" s="70" customFormat="1">
      <c r="A47" s="387"/>
      <c r="B47" s="117" t="s">
        <v>599</v>
      </c>
      <c r="C47" s="117" t="s">
        <v>598</v>
      </c>
      <c r="D47" s="116" t="s">
        <v>597</v>
      </c>
      <c r="E47" s="222"/>
      <c r="F47" s="222"/>
      <c r="G47" s="114">
        <v>8.0000000000000002E-3</v>
      </c>
      <c r="I47" s="223"/>
      <c r="J47" s="71"/>
      <c r="K47" s="71"/>
      <c r="L47" s="71"/>
      <c r="M47" s="80">
        <f t="shared" si="2"/>
        <v>0</v>
      </c>
      <c r="N47" s="80">
        <f t="shared" si="3"/>
        <v>0</v>
      </c>
      <c r="O47" s="86"/>
      <c r="P47" s="86"/>
      <c r="Q47" s="71"/>
      <c r="R47" s="71"/>
      <c r="S47" s="71"/>
      <c r="T47" s="71"/>
      <c r="U47" s="71"/>
      <c r="V47" s="71"/>
      <c r="W47" s="71"/>
    </row>
    <row r="48" spans="1:23" s="70" customFormat="1">
      <c r="A48" s="387"/>
      <c r="B48" s="117" t="s">
        <v>596</v>
      </c>
      <c r="C48" s="117" t="s">
        <v>595</v>
      </c>
      <c r="D48" s="116" t="s">
        <v>594</v>
      </c>
      <c r="E48" s="222"/>
      <c r="F48" s="222"/>
      <c r="G48" s="114">
        <v>8.0000000000000002E-3</v>
      </c>
      <c r="I48" s="223"/>
      <c r="J48" s="71"/>
      <c r="K48" s="71"/>
      <c r="L48" s="71"/>
      <c r="M48" s="80">
        <f t="shared" si="2"/>
        <v>0</v>
      </c>
      <c r="N48" s="80">
        <f t="shared" si="3"/>
        <v>0</v>
      </c>
      <c r="O48" s="86"/>
      <c r="P48" s="86"/>
      <c r="Q48" s="71"/>
      <c r="R48" s="71"/>
      <c r="S48" s="71"/>
      <c r="T48" s="71"/>
      <c r="U48" s="71"/>
      <c r="V48" s="71"/>
      <c r="W48" s="71"/>
    </row>
    <row r="49" spans="1:23" s="70" customFormat="1">
      <c r="A49" s="387"/>
      <c r="B49" s="117" t="s">
        <v>593</v>
      </c>
      <c r="C49" s="117" t="s">
        <v>592</v>
      </c>
      <c r="D49" s="116" t="s">
        <v>591</v>
      </c>
      <c r="E49" s="222"/>
      <c r="F49" s="222"/>
      <c r="G49" s="114">
        <v>8.0000000000000002E-3</v>
      </c>
      <c r="I49" s="223"/>
      <c r="J49" s="71"/>
      <c r="K49" s="71"/>
      <c r="L49" s="71"/>
      <c r="M49" s="80">
        <f t="shared" si="2"/>
        <v>0</v>
      </c>
      <c r="N49" s="80">
        <f t="shared" si="3"/>
        <v>0</v>
      </c>
      <c r="O49" s="86"/>
      <c r="P49" s="86"/>
      <c r="Q49" s="71"/>
      <c r="R49" s="71"/>
      <c r="S49" s="71"/>
      <c r="T49" s="71"/>
      <c r="U49" s="71"/>
      <c r="V49" s="71"/>
      <c r="W49" s="71"/>
    </row>
    <row r="50" spans="1:23" s="70" customFormat="1">
      <c r="A50" s="387"/>
      <c r="B50" s="117" t="s">
        <v>590</v>
      </c>
      <c r="C50" s="117" t="s">
        <v>589</v>
      </c>
      <c r="D50" s="116" t="s">
        <v>588</v>
      </c>
      <c r="E50" s="222"/>
      <c r="F50" s="222"/>
      <c r="G50" s="114">
        <v>8.0000000000000002E-3</v>
      </c>
      <c r="I50" s="223"/>
      <c r="J50" s="71"/>
      <c r="K50" s="71"/>
      <c r="L50" s="71"/>
      <c r="M50" s="80">
        <f t="shared" si="2"/>
        <v>0</v>
      </c>
      <c r="N50" s="80">
        <f t="shared" si="3"/>
        <v>0</v>
      </c>
      <c r="O50" s="86"/>
      <c r="P50" s="86"/>
      <c r="Q50" s="71"/>
      <c r="R50" s="71"/>
      <c r="S50" s="71"/>
      <c r="T50" s="71"/>
      <c r="U50" s="71"/>
      <c r="V50" s="71"/>
      <c r="W50" s="71"/>
    </row>
    <row r="51" spans="1:23" s="70" customFormat="1">
      <c r="A51" s="387"/>
      <c r="B51" s="117" t="s">
        <v>587</v>
      </c>
      <c r="C51" s="117" t="s">
        <v>586</v>
      </c>
      <c r="D51" s="116" t="s">
        <v>585</v>
      </c>
      <c r="E51" s="222"/>
      <c r="F51" s="222"/>
      <c r="G51" s="114">
        <v>2E-3</v>
      </c>
      <c r="I51" s="223"/>
      <c r="J51" s="71"/>
      <c r="K51" s="71"/>
      <c r="L51" s="71"/>
      <c r="M51" s="80">
        <f t="shared" si="2"/>
        <v>0</v>
      </c>
      <c r="N51" s="80">
        <f t="shared" si="3"/>
        <v>0</v>
      </c>
      <c r="O51" s="86"/>
      <c r="P51" s="86"/>
      <c r="Q51" s="71"/>
      <c r="R51" s="71"/>
      <c r="S51" s="71"/>
      <c r="T51" s="71"/>
      <c r="U51" s="71"/>
      <c r="V51" s="71"/>
      <c r="W51" s="71"/>
    </row>
    <row r="52" spans="1:23" s="70" customFormat="1">
      <c r="A52" s="387"/>
      <c r="B52" s="117" t="s">
        <v>584</v>
      </c>
      <c r="C52" s="117" t="s">
        <v>583</v>
      </c>
      <c r="D52" s="116" t="s">
        <v>582</v>
      </c>
      <c r="E52" s="222"/>
      <c r="F52" s="222"/>
      <c r="G52" s="114">
        <v>2E-3</v>
      </c>
      <c r="I52" s="223"/>
      <c r="J52" s="71"/>
      <c r="K52" s="71"/>
      <c r="L52" s="71"/>
      <c r="M52" s="80">
        <f t="shared" si="2"/>
        <v>0</v>
      </c>
      <c r="N52" s="80">
        <f t="shared" si="3"/>
        <v>0</v>
      </c>
      <c r="O52" s="86"/>
      <c r="P52" s="86"/>
      <c r="Q52" s="71"/>
      <c r="R52" s="71"/>
      <c r="S52" s="71"/>
      <c r="T52" s="71"/>
      <c r="U52" s="71"/>
      <c r="V52" s="71"/>
      <c r="W52" s="71"/>
    </row>
    <row r="53" spans="1:23" s="70" customFormat="1">
      <c r="A53" s="387"/>
      <c r="B53" s="117" t="s">
        <v>581</v>
      </c>
      <c r="C53" s="117" t="s">
        <v>580</v>
      </c>
      <c r="D53" s="116" t="s">
        <v>579</v>
      </c>
      <c r="E53" s="222"/>
      <c r="F53" s="222"/>
      <c r="G53" s="114">
        <v>2E-3</v>
      </c>
      <c r="I53" s="223"/>
      <c r="J53" s="71"/>
      <c r="K53" s="71"/>
      <c r="L53" s="71"/>
      <c r="M53" s="80">
        <f t="shared" si="2"/>
        <v>0</v>
      </c>
      <c r="N53" s="80">
        <f t="shared" si="3"/>
        <v>0</v>
      </c>
      <c r="O53" s="86"/>
      <c r="P53" s="86"/>
      <c r="Q53" s="71"/>
      <c r="R53" s="71"/>
      <c r="S53" s="71"/>
      <c r="T53" s="71"/>
      <c r="U53" s="71"/>
      <c r="V53" s="71"/>
      <c r="W53" s="71"/>
    </row>
    <row r="54" spans="1:23" s="70" customFormat="1">
      <c r="A54" s="387"/>
      <c r="B54" s="117" t="s">
        <v>578</v>
      </c>
      <c r="C54" s="117" t="s">
        <v>577</v>
      </c>
      <c r="D54" s="116" t="s">
        <v>576</v>
      </c>
      <c r="E54" s="222"/>
      <c r="F54" s="222"/>
      <c r="G54" s="114">
        <v>2E-3</v>
      </c>
      <c r="I54" s="223"/>
      <c r="J54" s="71"/>
      <c r="K54" s="71"/>
      <c r="L54" s="71"/>
      <c r="M54" s="80">
        <f t="shared" si="2"/>
        <v>0</v>
      </c>
      <c r="N54" s="80">
        <f t="shared" si="3"/>
        <v>0</v>
      </c>
      <c r="O54" s="86"/>
      <c r="P54" s="86"/>
      <c r="Q54" s="71"/>
      <c r="R54" s="71"/>
      <c r="S54" s="71"/>
      <c r="T54" s="71"/>
      <c r="U54" s="71"/>
      <c r="V54" s="71"/>
      <c r="W54" s="71"/>
    </row>
    <row r="55" spans="1:23" s="70" customFormat="1">
      <c r="A55" s="387"/>
      <c r="B55" s="117" t="s">
        <v>575</v>
      </c>
      <c r="C55" s="117" t="s">
        <v>574</v>
      </c>
      <c r="D55" s="116" t="s">
        <v>573</v>
      </c>
      <c r="E55" s="222"/>
      <c r="F55" s="222"/>
      <c r="G55" s="114">
        <v>1.4999999999999999E-2</v>
      </c>
      <c r="J55" s="71"/>
      <c r="K55" s="71"/>
      <c r="L55" s="71"/>
      <c r="M55" s="80">
        <f t="shared" si="2"/>
        <v>0</v>
      </c>
      <c r="N55" s="80">
        <f t="shared" si="3"/>
        <v>0</v>
      </c>
      <c r="O55" s="86"/>
      <c r="P55" s="86"/>
      <c r="Q55" s="71"/>
      <c r="R55" s="71"/>
      <c r="S55" s="71"/>
      <c r="T55" s="71"/>
      <c r="U55" s="71"/>
      <c r="V55" s="71"/>
      <c r="W55" s="71"/>
    </row>
    <row r="56" spans="1:23" s="70" customFormat="1">
      <c r="A56" s="387"/>
      <c r="B56" s="117" t="s">
        <v>572</v>
      </c>
      <c r="C56" s="117" t="s">
        <v>571</v>
      </c>
      <c r="D56" s="116" t="s">
        <v>570</v>
      </c>
      <c r="E56" s="222"/>
      <c r="F56" s="222"/>
      <c r="G56" s="114">
        <v>1.4999999999999999E-2</v>
      </c>
      <c r="J56" s="71"/>
      <c r="K56" s="71"/>
      <c r="L56" s="71"/>
      <c r="M56" s="80">
        <f t="shared" si="2"/>
        <v>0</v>
      </c>
      <c r="N56" s="80">
        <f t="shared" si="3"/>
        <v>0</v>
      </c>
      <c r="O56" s="86"/>
      <c r="P56" s="86"/>
      <c r="Q56" s="71"/>
      <c r="R56" s="71"/>
      <c r="S56" s="71"/>
      <c r="T56" s="71"/>
      <c r="U56" s="71"/>
      <c r="V56" s="71"/>
      <c r="W56" s="71"/>
    </row>
    <row r="57" spans="1:23" s="70" customFormat="1">
      <c r="A57" s="387"/>
      <c r="B57" s="117" t="s">
        <v>569</v>
      </c>
      <c r="C57" s="117" t="s">
        <v>568</v>
      </c>
      <c r="D57" s="116" t="s">
        <v>567</v>
      </c>
      <c r="E57" s="222"/>
      <c r="F57" s="222"/>
      <c r="G57" s="114">
        <v>1.4999999999999999E-2</v>
      </c>
      <c r="J57" s="71"/>
      <c r="K57" s="71"/>
      <c r="L57" s="71"/>
      <c r="M57" s="80">
        <f t="shared" si="2"/>
        <v>0</v>
      </c>
      <c r="N57" s="80">
        <f t="shared" si="3"/>
        <v>0</v>
      </c>
      <c r="O57" s="86"/>
      <c r="P57" s="86"/>
      <c r="Q57" s="71"/>
      <c r="R57" s="71"/>
      <c r="S57" s="71"/>
      <c r="T57" s="71"/>
      <c r="U57" s="71"/>
      <c r="V57" s="71"/>
      <c r="W57" s="71"/>
    </row>
    <row r="58" spans="1:23" s="70" customFormat="1">
      <c r="A58" s="387"/>
      <c r="B58" s="117" t="s">
        <v>566</v>
      </c>
      <c r="C58" s="117" t="s">
        <v>565</v>
      </c>
      <c r="D58" s="116" t="s">
        <v>564</v>
      </c>
      <c r="E58" s="222"/>
      <c r="F58" s="222"/>
      <c r="G58" s="114">
        <v>1.4999999999999999E-2</v>
      </c>
      <c r="J58" s="71"/>
      <c r="K58" s="71"/>
      <c r="L58" s="71"/>
      <c r="M58" s="80">
        <f t="shared" si="2"/>
        <v>0</v>
      </c>
      <c r="N58" s="80">
        <f t="shared" si="3"/>
        <v>0</v>
      </c>
      <c r="O58" s="86"/>
      <c r="P58" s="86"/>
      <c r="Q58" s="71"/>
      <c r="R58" s="71"/>
      <c r="S58" s="71"/>
      <c r="T58" s="71"/>
      <c r="U58" s="71"/>
      <c r="V58" s="71"/>
      <c r="W58" s="71"/>
    </row>
    <row r="59" spans="1:23" s="70" customFormat="1">
      <c r="A59" s="387"/>
      <c r="B59" s="117" t="s">
        <v>563</v>
      </c>
      <c r="C59" s="117" t="s">
        <v>562</v>
      </c>
      <c r="D59" s="116" t="s">
        <v>561</v>
      </c>
      <c r="E59" s="222"/>
      <c r="F59" s="222"/>
      <c r="G59" s="114">
        <v>1.4999999999999999E-2</v>
      </c>
      <c r="J59" s="71"/>
      <c r="K59" s="71"/>
      <c r="L59" s="71"/>
      <c r="M59" s="80">
        <f t="shared" si="2"/>
        <v>0</v>
      </c>
      <c r="N59" s="80">
        <f t="shared" si="3"/>
        <v>0</v>
      </c>
      <c r="O59" s="86"/>
      <c r="P59" s="86"/>
      <c r="Q59" s="71"/>
      <c r="R59" s="71"/>
      <c r="S59" s="71"/>
      <c r="T59" s="71"/>
      <c r="U59" s="71"/>
      <c r="V59" s="71"/>
      <c r="W59" s="71"/>
    </row>
    <row r="60" spans="1:23" s="70" customFormat="1">
      <c r="A60" s="387"/>
      <c r="B60" s="117" t="s">
        <v>560</v>
      </c>
      <c r="C60" s="117" t="s">
        <v>559</v>
      </c>
      <c r="D60" s="116" t="s">
        <v>558</v>
      </c>
      <c r="E60" s="222"/>
      <c r="F60" s="222"/>
      <c r="G60" s="114">
        <v>1.4999999999999999E-2</v>
      </c>
      <c r="J60" s="71"/>
      <c r="K60" s="71"/>
      <c r="L60" s="71"/>
      <c r="M60" s="80">
        <f t="shared" si="2"/>
        <v>0</v>
      </c>
      <c r="N60" s="80">
        <f t="shared" si="3"/>
        <v>0</v>
      </c>
      <c r="O60" s="86"/>
      <c r="P60" s="86"/>
      <c r="Q60" s="71"/>
      <c r="R60" s="71"/>
      <c r="S60" s="71"/>
      <c r="T60" s="71"/>
      <c r="U60" s="71"/>
      <c r="V60" s="71"/>
      <c r="W60" s="71"/>
    </row>
    <row r="61" spans="1:23" s="70" customFormat="1">
      <c r="A61" s="387"/>
      <c r="B61" s="117" t="s">
        <v>557</v>
      </c>
      <c r="C61" s="117" t="s">
        <v>556</v>
      </c>
      <c r="D61" s="116" t="s">
        <v>555</v>
      </c>
      <c r="E61" s="222"/>
      <c r="F61" s="222"/>
      <c r="G61" s="114">
        <v>1.4999999999999999E-2</v>
      </c>
      <c r="J61" s="71"/>
      <c r="K61" s="71"/>
      <c r="L61" s="71"/>
      <c r="M61" s="80">
        <f t="shared" si="2"/>
        <v>0</v>
      </c>
      <c r="N61" s="80">
        <f t="shared" si="3"/>
        <v>0</v>
      </c>
      <c r="O61" s="86"/>
      <c r="P61" s="86"/>
      <c r="Q61" s="71"/>
      <c r="R61" s="71"/>
      <c r="S61" s="71"/>
      <c r="T61" s="71"/>
      <c r="U61" s="71"/>
      <c r="V61" s="71"/>
      <c r="W61" s="71"/>
    </row>
    <row r="62" spans="1:23" s="70" customFormat="1">
      <c r="A62" s="387"/>
      <c r="B62" s="117" t="s">
        <v>554</v>
      </c>
      <c r="C62" s="117" t="s">
        <v>553</v>
      </c>
      <c r="D62" s="116" t="s">
        <v>552</v>
      </c>
      <c r="E62" s="222"/>
      <c r="F62" s="222"/>
      <c r="G62" s="114">
        <v>1.4999999999999999E-2</v>
      </c>
      <c r="J62" s="71"/>
      <c r="K62" s="71"/>
      <c r="L62" s="71"/>
      <c r="M62" s="80">
        <f t="shared" si="2"/>
        <v>0</v>
      </c>
      <c r="N62" s="80">
        <f t="shared" si="3"/>
        <v>0</v>
      </c>
      <c r="O62" s="86"/>
      <c r="P62" s="86"/>
      <c r="Q62" s="71"/>
      <c r="R62" s="71"/>
      <c r="S62" s="71"/>
      <c r="T62" s="71"/>
      <c r="U62" s="71"/>
      <c r="V62" s="71"/>
      <c r="W62" s="71"/>
    </row>
    <row r="63" spans="1:23" s="70" customFormat="1">
      <c r="A63" s="387"/>
      <c r="B63" s="117" t="s">
        <v>551</v>
      </c>
      <c r="C63" s="117" t="s">
        <v>550</v>
      </c>
      <c r="D63" s="116" t="s">
        <v>549</v>
      </c>
      <c r="E63" s="222"/>
      <c r="F63" s="222"/>
      <c r="G63" s="114">
        <v>1.4999999999999999E-2</v>
      </c>
      <c r="J63" s="71"/>
      <c r="K63" s="71"/>
      <c r="L63" s="71"/>
      <c r="M63" s="80">
        <f t="shared" si="2"/>
        <v>0</v>
      </c>
      <c r="N63" s="80">
        <f t="shared" si="3"/>
        <v>0</v>
      </c>
      <c r="O63" s="86"/>
      <c r="P63" s="86"/>
      <c r="Q63" s="71"/>
      <c r="R63" s="71"/>
      <c r="S63" s="71"/>
      <c r="T63" s="71"/>
      <c r="U63" s="71"/>
      <c r="V63" s="71"/>
      <c r="W63" s="71"/>
    </row>
    <row r="64" spans="1:23" s="70" customFormat="1">
      <c r="A64" s="387"/>
      <c r="B64" s="117" t="s">
        <v>548</v>
      </c>
      <c r="C64" s="117" t="s">
        <v>547</v>
      </c>
      <c r="D64" s="116" t="s">
        <v>546</v>
      </c>
      <c r="E64" s="222"/>
      <c r="F64" s="222"/>
      <c r="G64" s="114">
        <v>8.0000000000000002E-3</v>
      </c>
      <c r="J64" s="71"/>
      <c r="K64" s="71"/>
      <c r="L64" s="71"/>
      <c r="M64" s="80">
        <f t="shared" si="2"/>
        <v>0</v>
      </c>
      <c r="N64" s="80">
        <f t="shared" si="3"/>
        <v>0</v>
      </c>
      <c r="O64" s="86"/>
      <c r="P64" s="86"/>
      <c r="Q64" s="71"/>
      <c r="R64" s="71"/>
      <c r="S64" s="71"/>
      <c r="T64" s="71"/>
      <c r="U64" s="71"/>
      <c r="V64" s="71"/>
      <c r="W64" s="71"/>
    </row>
    <row r="65" spans="1:23" s="70" customFormat="1" ht="12.75" customHeight="1">
      <c r="A65" s="387"/>
      <c r="B65" s="117" t="s">
        <v>545</v>
      </c>
      <c r="C65" s="117" t="s">
        <v>544</v>
      </c>
      <c r="D65" s="116" t="s">
        <v>543</v>
      </c>
      <c r="E65" s="222"/>
      <c r="F65" s="222"/>
      <c r="G65" s="114">
        <v>8.0000000000000002E-3</v>
      </c>
      <c r="J65" s="71"/>
      <c r="K65" s="71"/>
      <c r="L65" s="71"/>
      <c r="M65" s="80">
        <f t="shared" si="2"/>
        <v>0</v>
      </c>
      <c r="N65" s="80">
        <f t="shared" si="3"/>
        <v>0</v>
      </c>
      <c r="O65" s="86"/>
      <c r="P65" s="86"/>
      <c r="Q65" s="71"/>
      <c r="R65" s="71"/>
      <c r="S65" s="71"/>
      <c r="T65" s="71"/>
      <c r="U65" s="71"/>
      <c r="V65" s="71"/>
      <c r="W65" s="71"/>
    </row>
    <row r="66" spans="1:23" s="70" customFormat="1" ht="12.75" customHeight="1">
      <c r="A66" s="387"/>
      <c r="B66" s="117" t="s">
        <v>542</v>
      </c>
      <c r="C66" s="117" t="s">
        <v>541</v>
      </c>
      <c r="D66" s="116" t="s">
        <v>540</v>
      </c>
      <c r="E66" s="222"/>
      <c r="F66" s="222"/>
      <c r="G66" s="114">
        <v>8.0000000000000002E-3</v>
      </c>
      <c r="J66" s="71"/>
      <c r="K66" s="71"/>
      <c r="L66" s="71"/>
      <c r="M66" s="80">
        <f t="shared" si="2"/>
        <v>0</v>
      </c>
      <c r="N66" s="80">
        <f t="shared" si="3"/>
        <v>0</v>
      </c>
      <c r="O66" s="86"/>
      <c r="P66" s="86"/>
      <c r="Q66" s="71"/>
      <c r="R66" s="71"/>
      <c r="S66" s="71"/>
      <c r="T66" s="71"/>
      <c r="U66" s="71"/>
      <c r="V66" s="71"/>
      <c r="W66" s="71"/>
    </row>
    <row r="67" spans="1:23" s="70" customFormat="1" ht="12.75" customHeight="1">
      <c r="A67" s="387"/>
      <c r="B67" s="117" t="s">
        <v>539</v>
      </c>
      <c r="C67" s="117" t="s">
        <v>538</v>
      </c>
      <c r="D67" s="116" t="s">
        <v>537</v>
      </c>
      <c r="E67" s="222"/>
      <c r="F67" s="222"/>
      <c r="G67" s="114">
        <v>8.0000000000000002E-3</v>
      </c>
      <c r="J67" s="71"/>
      <c r="K67" s="71"/>
      <c r="L67" s="71"/>
      <c r="M67" s="80">
        <f t="shared" si="2"/>
        <v>0</v>
      </c>
      <c r="N67" s="80">
        <f t="shared" si="3"/>
        <v>0</v>
      </c>
      <c r="O67" s="86"/>
      <c r="P67" s="86"/>
      <c r="Q67" s="71"/>
      <c r="R67" s="71"/>
      <c r="S67" s="71"/>
      <c r="T67" s="71"/>
      <c r="U67" s="71"/>
      <c r="V67" s="71"/>
      <c r="W67" s="71"/>
    </row>
    <row r="68" spans="1:23" s="70" customFormat="1" ht="12.75" customHeight="1">
      <c r="A68" s="387"/>
      <c r="B68" s="117" t="s">
        <v>536</v>
      </c>
      <c r="C68" s="117" t="s">
        <v>535</v>
      </c>
      <c r="D68" s="116" t="s">
        <v>534</v>
      </c>
      <c r="E68" s="222"/>
      <c r="F68" s="222"/>
      <c r="G68" s="114">
        <v>8.0000000000000002E-3</v>
      </c>
      <c r="J68" s="71"/>
      <c r="K68" s="71"/>
      <c r="L68" s="71"/>
      <c r="M68" s="80">
        <f t="shared" si="2"/>
        <v>0</v>
      </c>
      <c r="N68" s="80">
        <f t="shared" si="3"/>
        <v>0</v>
      </c>
      <c r="O68" s="86"/>
      <c r="P68" s="86"/>
      <c r="Q68" s="71"/>
      <c r="R68" s="71"/>
      <c r="S68" s="71"/>
      <c r="T68" s="71"/>
      <c r="U68" s="71"/>
      <c r="V68" s="71"/>
      <c r="W68" s="71"/>
    </row>
    <row r="69" spans="1:23" s="70" customFormat="1" ht="12.75" customHeight="1">
      <c r="A69" s="387"/>
      <c r="B69" s="117" t="s">
        <v>533</v>
      </c>
      <c r="C69" s="117" t="s">
        <v>532</v>
      </c>
      <c r="D69" s="116" t="s">
        <v>531</v>
      </c>
      <c r="E69" s="222"/>
      <c r="F69" s="222"/>
      <c r="G69" s="114">
        <v>8.0000000000000002E-3</v>
      </c>
      <c r="J69" s="71"/>
      <c r="K69" s="71"/>
      <c r="L69" s="71"/>
      <c r="M69" s="80">
        <f t="shared" si="2"/>
        <v>0</v>
      </c>
      <c r="N69" s="80">
        <f t="shared" si="3"/>
        <v>0</v>
      </c>
      <c r="O69" s="86"/>
      <c r="P69" s="86"/>
      <c r="Q69" s="71"/>
      <c r="R69" s="71"/>
      <c r="S69" s="71"/>
      <c r="T69" s="71"/>
      <c r="U69" s="71"/>
      <c r="V69" s="71"/>
      <c r="W69" s="71"/>
    </row>
    <row r="70" spans="1:23" s="70" customFormat="1" ht="12.75" customHeight="1">
      <c r="A70" s="387"/>
      <c r="B70" s="117" t="s">
        <v>530</v>
      </c>
      <c r="C70" s="117" t="s">
        <v>529</v>
      </c>
      <c r="D70" s="116" t="s">
        <v>528</v>
      </c>
      <c r="E70" s="222"/>
      <c r="F70" s="222"/>
      <c r="G70" s="114">
        <v>8.0000000000000002E-3</v>
      </c>
      <c r="J70" s="71"/>
      <c r="K70" s="71"/>
      <c r="L70" s="71"/>
      <c r="M70" s="80">
        <f t="shared" si="2"/>
        <v>0</v>
      </c>
      <c r="N70" s="80">
        <f t="shared" si="3"/>
        <v>0</v>
      </c>
      <c r="O70" s="86"/>
      <c r="P70" s="86"/>
      <c r="Q70" s="71"/>
      <c r="R70" s="71"/>
      <c r="S70" s="71"/>
      <c r="T70" s="71"/>
      <c r="U70" s="71"/>
      <c r="V70" s="71"/>
      <c r="W70" s="71"/>
    </row>
    <row r="71" spans="1:23" s="70" customFormat="1" ht="12.75" customHeight="1">
      <c r="A71" s="387"/>
      <c r="B71" s="117" t="s">
        <v>527</v>
      </c>
      <c r="C71" s="117" t="s">
        <v>526</v>
      </c>
      <c r="D71" s="116" t="s">
        <v>525</v>
      </c>
      <c r="E71" s="222"/>
      <c r="F71" s="222"/>
      <c r="G71" s="114">
        <v>8.0000000000000002E-3</v>
      </c>
      <c r="J71" s="71"/>
      <c r="K71" s="71"/>
      <c r="L71" s="71"/>
      <c r="M71" s="80">
        <f t="shared" si="2"/>
        <v>0</v>
      </c>
      <c r="N71" s="80">
        <f t="shared" si="3"/>
        <v>0</v>
      </c>
      <c r="O71" s="86"/>
      <c r="P71" s="86"/>
      <c r="Q71" s="71"/>
      <c r="R71" s="71"/>
      <c r="S71" s="71"/>
      <c r="T71" s="71"/>
      <c r="U71" s="71"/>
      <c r="V71" s="71"/>
      <c r="W71" s="71"/>
    </row>
    <row r="72" spans="1:23" s="70" customFormat="1" ht="12.75" customHeight="1">
      <c r="A72" s="387"/>
      <c r="B72" s="117" t="s">
        <v>524</v>
      </c>
      <c r="C72" s="117" t="s">
        <v>523</v>
      </c>
      <c r="D72" s="116" t="s">
        <v>522</v>
      </c>
      <c r="E72" s="222"/>
      <c r="F72" s="222"/>
      <c r="G72" s="114">
        <v>8.0000000000000002E-3</v>
      </c>
      <c r="J72" s="71"/>
      <c r="K72" s="71"/>
      <c r="L72" s="71"/>
      <c r="M72" s="80">
        <f t="shared" si="2"/>
        <v>0</v>
      </c>
      <c r="N72" s="80">
        <f t="shared" si="3"/>
        <v>0</v>
      </c>
      <c r="O72" s="86"/>
      <c r="P72" s="86"/>
      <c r="Q72" s="71"/>
      <c r="R72" s="71"/>
      <c r="S72" s="71"/>
      <c r="T72" s="71"/>
      <c r="U72" s="71"/>
      <c r="V72" s="71"/>
      <c r="W72" s="71"/>
    </row>
    <row r="73" spans="1:23" s="70" customFormat="1" ht="12.75" customHeight="1">
      <c r="A73" s="387"/>
      <c r="B73" s="117" t="s">
        <v>521</v>
      </c>
      <c r="C73" s="117" t="s">
        <v>520</v>
      </c>
      <c r="D73" s="116" t="s">
        <v>519</v>
      </c>
      <c r="E73" s="222"/>
      <c r="F73" s="222"/>
      <c r="G73" s="114">
        <v>8.0000000000000002E-3</v>
      </c>
      <c r="J73" s="71"/>
      <c r="K73" s="71"/>
      <c r="L73" s="71"/>
      <c r="M73" s="80">
        <f t="shared" si="2"/>
        <v>0</v>
      </c>
      <c r="N73" s="80">
        <f t="shared" si="3"/>
        <v>0</v>
      </c>
      <c r="O73" s="86"/>
      <c r="P73" s="86"/>
      <c r="Q73" s="71"/>
      <c r="R73" s="71"/>
      <c r="S73" s="71"/>
      <c r="T73" s="71"/>
      <c r="U73" s="71"/>
      <c r="V73" s="71"/>
      <c r="W73" s="71"/>
    </row>
    <row r="74" spans="1:23" s="70" customFormat="1" ht="12.75" customHeight="1">
      <c r="A74" s="387"/>
      <c r="B74" s="117" t="s">
        <v>518</v>
      </c>
      <c r="C74" s="117" t="s">
        <v>517</v>
      </c>
      <c r="D74" s="116" t="s">
        <v>516</v>
      </c>
      <c r="E74" s="222"/>
      <c r="F74" s="222"/>
      <c r="G74" s="114">
        <v>8.0000000000000002E-3</v>
      </c>
      <c r="J74" s="71"/>
      <c r="K74" s="71"/>
      <c r="L74" s="71"/>
      <c r="M74" s="80">
        <f t="shared" si="2"/>
        <v>0</v>
      </c>
      <c r="N74" s="80">
        <f t="shared" si="3"/>
        <v>0</v>
      </c>
      <c r="O74" s="86"/>
      <c r="P74" s="86"/>
      <c r="Q74" s="71"/>
      <c r="R74" s="71"/>
      <c r="S74" s="71"/>
      <c r="T74" s="71"/>
      <c r="U74" s="71"/>
      <c r="V74" s="71"/>
      <c r="W74" s="71"/>
    </row>
    <row r="75" spans="1:23" s="70" customFormat="1" ht="12.75" customHeight="1">
      <c r="A75" s="387"/>
      <c r="B75" s="117" t="s">
        <v>515</v>
      </c>
      <c r="C75" s="117" t="s">
        <v>514</v>
      </c>
      <c r="D75" s="116" t="s">
        <v>513</v>
      </c>
      <c r="E75" s="222"/>
      <c r="F75" s="222"/>
      <c r="G75" s="114">
        <v>8.0000000000000002E-3</v>
      </c>
      <c r="J75" s="71"/>
      <c r="K75" s="71"/>
      <c r="L75" s="71"/>
      <c r="M75" s="80">
        <f t="shared" si="2"/>
        <v>0</v>
      </c>
      <c r="N75" s="80">
        <f t="shared" si="3"/>
        <v>0</v>
      </c>
      <c r="O75" s="86"/>
      <c r="P75" s="86"/>
      <c r="Q75" s="71"/>
      <c r="R75" s="71"/>
      <c r="S75" s="71"/>
      <c r="T75" s="71"/>
      <c r="U75" s="71"/>
      <c r="V75" s="71"/>
      <c r="W75" s="71"/>
    </row>
    <row r="76" spans="1:23" s="70" customFormat="1" ht="12.75" customHeight="1">
      <c r="A76" s="387"/>
      <c r="B76" s="117" t="s">
        <v>512</v>
      </c>
      <c r="C76" s="117" t="s">
        <v>511</v>
      </c>
      <c r="D76" s="116" t="s">
        <v>510</v>
      </c>
      <c r="E76" s="222"/>
      <c r="F76" s="222"/>
      <c r="G76" s="114">
        <v>8.0000000000000002E-3</v>
      </c>
      <c r="J76" s="71"/>
      <c r="K76" s="71"/>
      <c r="L76" s="71"/>
      <c r="M76" s="80">
        <f t="shared" si="2"/>
        <v>0</v>
      </c>
      <c r="N76" s="80">
        <f t="shared" si="3"/>
        <v>0</v>
      </c>
      <c r="O76" s="86"/>
      <c r="P76" s="86"/>
      <c r="Q76" s="71"/>
      <c r="R76" s="71"/>
      <c r="S76" s="71"/>
      <c r="T76" s="71"/>
      <c r="U76" s="71"/>
      <c r="V76" s="71"/>
      <c r="W76" s="71"/>
    </row>
    <row r="77" spans="1:23" s="70" customFormat="1" ht="12.75" customHeight="1">
      <c r="A77" s="387"/>
      <c r="B77" s="117" t="s">
        <v>509</v>
      </c>
      <c r="C77" s="117" t="s">
        <v>508</v>
      </c>
      <c r="D77" s="116" t="s">
        <v>507</v>
      </c>
      <c r="E77" s="222"/>
      <c r="F77" s="222"/>
      <c r="G77" s="114">
        <v>8.0000000000000002E-3</v>
      </c>
      <c r="J77" s="71"/>
      <c r="K77" s="71"/>
      <c r="L77" s="71"/>
      <c r="M77" s="80">
        <f t="shared" ref="M77:M87" si="4">E77*G77</f>
        <v>0</v>
      </c>
      <c r="N77" s="80">
        <f t="shared" ref="N77:N87" si="5">F77*G77</f>
        <v>0</v>
      </c>
      <c r="O77" s="86"/>
      <c r="P77" s="86"/>
      <c r="Q77" s="71"/>
      <c r="R77" s="71"/>
      <c r="S77" s="71"/>
      <c r="T77" s="71"/>
      <c r="U77" s="71"/>
      <c r="V77" s="71"/>
      <c r="W77" s="71"/>
    </row>
    <row r="78" spans="1:23" s="70" customFormat="1" ht="12.75" customHeight="1">
      <c r="A78" s="387"/>
      <c r="B78" s="117" t="s">
        <v>506</v>
      </c>
      <c r="C78" s="117" t="s">
        <v>505</v>
      </c>
      <c r="D78" s="116" t="s">
        <v>504</v>
      </c>
      <c r="E78" s="222"/>
      <c r="F78" s="222"/>
      <c r="G78" s="114">
        <v>8.0000000000000002E-3</v>
      </c>
      <c r="J78" s="71"/>
      <c r="K78" s="71"/>
      <c r="L78" s="71"/>
      <c r="M78" s="80">
        <f t="shared" si="4"/>
        <v>0</v>
      </c>
      <c r="N78" s="80">
        <f t="shared" si="5"/>
        <v>0</v>
      </c>
      <c r="O78" s="86"/>
      <c r="P78" s="86"/>
      <c r="Q78" s="71"/>
      <c r="R78" s="71"/>
      <c r="S78" s="71"/>
      <c r="T78" s="71"/>
      <c r="U78" s="71"/>
      <c r="V78" s="71"/>
      <c r="W78" s="71"/>
    </row>
    <row r="79" spans="1:23" s="70" customFormat="1" ht="12.75" customHeight="1">
      <c r="A79" s="387"/>
      <c r="B79" s="117" t="s">
        <v>503</v>
      </c>
      <c r="C79" s="117" t="s">
        <v>502</v>
      </c>
      <c r="D79" s="116" t="s">
        <v>501</v>
      </c>
      <c r="E79" s="222"/>
      <c r="F79" s="222"/>
      <c r="G79" s="114">
        <v>8.0000000000000002E-3</v>
      </c>
      <c r="J79" s="71"/>
      <c r="K79" s="71"/>
      <c r="L79" s="71"/>
      <c r="M79" s="80">
        <f t="shared" si="4"/>
        <v>0</v>
      </c>
      <c r="N79" s="80">
        <f t="shared" si="5"/>
        <v>0</v>
      </c>
      <c r="O79" s="86"/>
      <c r="P79" s="86"/>
      <c r="Q79" s="71"/>
      <c r="R79" s="71"/>
      <c r="S79" s="71"/>
      <c r="T79" s="71"/>
      <c r="U79" s="71"/>
      <c r="V79" s="71"/>
      <c r="W79" s="71"/>
    </row>
    <row r="80" spans="1:23" s="70" customFormat="1" ht="12.75" customHeight="1">
      <c r="A80" s="387"/>
      <c r="B80" s="117" t="s">
        <v>500</v>
      </c>
      <c r="C80" s="117" t="s">
        <v>499</v>
      </c>
      <c r="D80" s="116" t="s">
        <v>498</v>
      </c>
      <c r="E80" s="222"/>
      <c r="F80" s="222"/>
      <c r="G80" s="114">
        <v>8.0000000000000002E-3</v>
      </c>
      <c r="J80" s="71"/>
      <c r="K80" s="71"/>
      <c r="L80" s="71"/>
      <c r="M80" s="80">
        <f t="shared" si="4"/>
        <v>0</v>
      </c>
      <c r="N80" s="80">
        <f t="shared" si="5"/>
        <v>0</v>
      </c>
      <c r="O80" s="86"/>
      <c r="P80" s="86"/>
      <c r="Q80" s="71"/>
      <c r="R80" s="71"/>
      <c r="S80" s="71"/>
      <c r="T80" s="71"/>
      <c r="U80" s="71"/>
      <c r="V80" s="71"/>
      <c r="W80" s="71"/>
    </row>
    <row r="81" spans="1:25" s="70" customFormat="1">
      <c r="A81" s="387"/>
      <c r="B81" s="117" t="s">
        <v>497</v>
      </c>
      <c r="C81" s="117" t="s">
        <v>496</v>
      </c>
      <c r="D81" s="116" t="s">
        <v>495</v>
      </c>
      <c r="E81" s="222"/>
      <c r="F81" s="222"/>
      <c r="G81" s="114">
        <v>8.0000000000000002E-3</v>
      </c>
      <c r="J81" s="71"/>
      <c r="K81" s="71"/>
      <c r="L81" s="71"/>
      <c r="M81" s="80">
        <f t="shared" si="4"/>
        <v>0</v>
      </c>
      <c r="N81" s="80">
        <f t="shared" si="5"/>
        <v>0</v>
      </c>
      <c r="O81" s="86"/>
      <c r="P81" s="86"/>
      <c r="Q81" s="71"/>
      <c r="R81" s="71"/>
      <c r="S81" s="71"/>
      <c r="T81" s="71"/>
      <c r="U81" s="71"/>
      <c r="V81" s="71"/>
      <c r="W81" s="71"/>
    </row>
    <row r="82" spans="1:25" s="70" customFormat="1">
      <c r="A82" s="387"/>
      <c r="B82" s="117" t="s">
        <v>494</v>
      </c>
      <c r="C82" s="117" t="s">
        <v>493</v>
      </c>
      <c r="D82" s="116" t="s">
        <v>492</v>
      </c>
      <c r="E82" s="222"/>
      <c r="F82" s="222"/>
      <c r="G82" s="114">
        <v>2E-3</v>
      </c>
      <c r="J82" s="71"/>
      <c r="K82" s="71"/>
      <c r="L82" s="71"/>
      <c r="M82" s="80">
        <f t="shared" si="4"/>
        <v>0</v>
      </c>
      <c r="N82" s="80">
        <f t="shared" si="5"/>
        <v>0</v>
      </c>
      <c r="O82" s="86"/>
      <c r="P82" s="86"/>
      <c r="Q82" s="71"/>
      <c r="R82" s="71"/>
      <c r="S82" s="71"/>
      <c r="T82" s="71"/>
      <c r="U82" s="71"/>
      <c r="V82" s="71"/>
      <c r="W82" s="71"/>
    </row>
    <row r="83" spans="1:25" s="70" customFormat="1">
      <c r="A83" s="387"/>
      <c r="B83" s="117" t="s">
        <v>491</v>
      </c>
      <c r="C83" s="117" t="s">
        <v>490</v>
      </c>
      <c r="D83" s="116" t="s">
        <v>489</v>
      </c>
      <c r="E83" s="222"/>
      <c r="F83" s="222"/>
      <c r="G83" s="114">
        <v>2E-3</v>
      </c>
      <c r="J83" s="71"/>
      <c r="K83" s="71"/>
      <c r="L83" s="71"/>
      <c r="M83" s="80">
        <f t="shared" si="4"/>
        <v>0</v>
      </c>
      <c r="N83" s="80">
        <f t="shared" si="5"/>
        <v>0</v>
      </c>
      <c r="O83" s="86"/>
      <c r="P83" s="86"/>
      <c r="Q83" s="71"/>
      <c r="R83" s="71"/>
      <c r="S83" s="71"/>
      <c r="T83" s="71"/>
      <c r="U83" s="71"/>
      <c r="V83" s="71"/>
      <c r="W83" s="71"/>
    </row>
    <row r="84" spans="1:25" s="70" customFormat="1" ht="12.75" customHeight="1">
      <c r="A84" s="387"/>
      <c r="B84" s="117" t="s">
        <v>488</v>
      </c>
      <c r="C84" s="117" t="s">
        <v>487</v>
      </c>
      <c r="D84" s="116" t="s">
        <v>486</v>
      </c>
      <c r="E84" s="222"/>
      <c r="F84" s="222"/>
      <c r="G84" s="114">
        <v>2E-3</v>
      </c>
      <c r="J84" s="71"/>
      <c r="K84" s="71"/>
      <c r="L84" s="71"/>
      <c r="M84" s="80">
        <f t="shared" si="4"/>
        <v>0</v>
      </c>
      <c r="N84" s="80">
        <f t="shared" si="5"/>
        <v>0</v>
      </c>
      <c r="O84" s="86"/>
      <c r="P84" s="86"/>
      <c r="Q84" s="71"/>
      <c r="R84" s="71"/>
      <c r="S84" s="71"/>
      <c r="T84" s="71"/>
      <c r="U84" s="71"/>
      <c r="V84" s="71"/>
      <c r="W84" s="71"/>
    </row>
    <row r="85" spans="1:25" s="70" customFormat="1" ht="12.75" customHeight="1">
      <c r="A85" s="408"/>
      <c r="B85" s="221" t="s">
        <v>485</v>
      </c>
      <c r="C85" s="221" t="s">
        <v>484</v>
      </c>
      <c r="D85" s="220" t="s">
        <v>483</v>
      </c>
      <c r="E85" s="219"/>
      <c r="F85" s="219"/>
      <c r="G85" s="218">
        <v>2E-3</v>
      </c>
      <c r="J85" s="71"/>
      <c r="K85" s="71"/>
      <c r="L85" s="71"/>
      <c r="M85" s="80">
        <f t="shared" si="4"/>
        <v>0</v>
      </c>
      <c r="N85" s="80">
        <f t="shared" si="5"/>
        <v>0</v>
      </c>
      <c r="O85" s="86"/>
      <c r="P85" s="86"/>
      <c r="Q85" s="71"/>
      <c r="R85" s="71"/>
      <c r="S85" s="71"/>
      <c r="T85" s="71"/>
      <c r="U85" s="71"/>
      <c r="V85" s="71"/>
      <c r="W85" s="71"/>
    </row>
    <row r="86" spans="1:25" s="70" customFormat="1" ht="12.75" customHeight="1">
      <c r="A86" s="406" t="s">
        <v>482</v>
      </c>
      <c r="B86" s="117" t="s">
        <v>481</v>
      </c>
      <c r="C86" s="117" t="s">
        <v>480</v>
      </c>
      <c r="D86" s="117" t="s">
        <v>479</v>
      </c>
      <c r="E86" s="217">
        <v>1</v>
      </c>
      <c r="F86" s="217">
        <v>1</v>
      </c>
      <c r="G86" s="216">
        <v>0.7</v>
      </c>
      <c r="J86" s="71"/>
      <c r="K86" s="71"/>
      <c r="L86" s="71"/>
      <c r="M86" s="80">
        <f t="shared" si="4"/>
        <v>0.7</v>
      </c>
      <c r="N86" s="80">
        <f t="shared" si="5"/>
        <v>0.7</v>
      </c>
      <c r="O86" s="86">
        <f>SUM(M86:M87)</f>
        <v>0.7</v>
      </c>
      <c r="P86" s="86">
        <f>SUM(N86:N87)</f>
        <v>0.7</v>
      </c>
      <c r="Q86" s="71"/>
      <c r="R86" s="71"/>
      <c r="S86" s="71"/>
      <c r="T86" s="71"/>
      <c r="U86" s="71"/>
      <c r="V86" s="71"/>
      <c r="W86" s="71"/>
    </row>
    <row r="87" spans="1:25" s="70" customFormat="1" ht="25.5">
      <c r="A87" s="407"/>
      <c r="B87" s="109" t="s">
        <v>478</v>
      </c>
      <c r="C87" s="109" t="s">
        <v>477</v>
      </c>
      <c r="D87" s="109" t="s">
        <v>476</v>
      </c>
      <c r="E87" s="168"/>
      <c r="F87" s="168"/>
      <c r="G87" s="215">
        <v>0.3</v>
      </c>
      <c r="J87" s="71"/>
      <c r="K87" s="71"/>
      <c r="L87" s="71"/>
      <c r="M87" s="80">
        <f t="shared" si="4"/>
        <v>0</v>
      </c>
      <c r="N87" s="80">
        <f t="shared" si="5"/>
        <v>0</v>
      </c>
      <c r="O87" s="86"/>
      <c r="P87" s="86"/>
      <c r="Q87" s="71"/>
      <c r="R87" s="71"/>
      <c r="S87" s="71"/>
      <c r="T87" s="71"/>
      <c r="U87" s="71"/>
      <c r="V87" s="71"/>
      <c r="W87" s="71"/>
    </row>
    <row r="88" spans="1:25" s="70" customFormat="1" ht="26.25" customHeight="1">
      <c r="A88" s="409"/>
      <c r="B88" s="409"/>
      <c r="C88" s="409"/>
      <c r="D88" s="214" t="s">
        <v>59</v>
      </c>
      <c r="E88" s="213"/>
      <c r="F88" s="213"/>
      <c r="G88" s="212"/>
      <c r="H88" s="74"/>
      <c r="I88" s="74"/>
      <c r="J88" s="73"/>
      <c r="K88" s="73"/>
      <c r="L88" s="73"/>
      <c r="M88" s="72"/>
      <c r="N88" s="72"/>
      <c r="O88" s="72"/>
      <c r="P88" s="71"/>
      <c r="Q88" s="71"/>
      <c r="R88" s="71"/>
      <c r="S88" s="71"/>
      <c r="T88" s="71"/>
      <c r="U88" s="71"/>
      <c r="V88" s="71"/>
      <c r="W88" s="71"/>
      <c r="X88" s="71"/>
    </row>
    <row r="89" spans="1:25" s="70" customFormat="1" ht="26.25" customHeight="1">
      <c r="A89" s="211"/>
      <c r="B89" s="210"/>
      <c r="C89" s="210"/>
      <c r="D89" s="210"/>
      <c r="E89" s="209"/>
      <c r="F89" s="209"/>
      <c r="G89" s="72"/>
      <c r="H89" s="74"/>
      <c r="I89" s="74"/>
      <c r="J89" s="73"/>
      <c r="K89" s="73"/>
      <c r="L89" s="73"/>
      <c r="M89" s="72"/>
      <c r="N89" s="72"/>
      <c r="O89" s="72"/>
      <c r="P89" s="71"/>
      <c r="Q89" s="71"/>
      <c r="R89" s="71"/>
      <c r="S89" s="71"/>
      <c r="T89" s="71"/>
      <c r="U89" s="71"/>
      <c r="V89" s="71"/>
      <c r="W89" s="71"/>
      <c r="X89" s="71"/>
    </row>
    <row r="90" spans="1:25" ht="12.75" customHeight="1">
      <c r="A90" s="98" t="s">
        <v>121</v>
      </c>
      <c r="B90" s="97"/>
      <c r="C90" s="97"/>
      <c r="D90" s="97"/>
      <c r="E90" s="393" t="s">
        <v>120</v>
      </c>
      <c r="F90" s="394"/>
      <c r="G90" s="395" t="s">
        <v>75</v>
      </c>
      <c r="H90" s="1"/>
      <c r="J90" s="2"/>
      <c r="M90" s="397" t="s">
        <v>74</v>
      </c>
      <c r="N90" s="397"/>
      <c r="O90" s="398" t="s">
        <v>73</v>
      </c>
      <c r="P90" s="398"/>
      <c r="X90" s="1"/>
      <c r="Y90" s="1"/>
    </row>
    <row r="91" spans="1:25" ht="25.5">
      <c r="A91" s="123" t="s">
        <v>72</v>
      </c>
      <c r="B91" s="122" t="s">
        <v>71</v>
      </c>
      <c r="C91" s="122" t="s">
        <v>70</v>
      </c>
      <c r="D91" s="122" t="s">
        <v>69</v>
      </c>
      <c r="E91" s="121" t="s">
        <v>68</v>
      </c>
      <c r="F91" s="120" t="s">
        <v>67</v>
      </c>
      <c r="G91" s="396"/>
      <c r="H91" s="1"/>
      <c r="J91" s="2"/>
      <c r="M91" s="119" t="s">
        <v>68</v>
      </c>
      <c r="N91" s="119" t="s">
        <v>67</v>
      </c>
      <c r="O91" s="118" t="s">
        <v>68</v>
      </c>
      <c r="P91" s="118" t="s">
        <v>67</v>
      </c>
      <c r="X91" s="1"/>
      <c r="Y91" s="1"/>
    </row>
    <row r="92" spans="1:25" s="70" customFormat="1">
      <c r="A92" s="390" t="s">
        <v>475</v>
      </c>
      <c r="B92" s="113" t="s">
        <v>474</v>
      </c>
      <c r="C92" s="113" t="s">
        <v>473</v>
      </c>
      <c r="D92" s="112" t="s">
        <v>472</v>
      </c>
      <c r="E92" s="111"/>
      <c r="F92" s="111"/>
      <c r="G92" s="110">
        <v>0.6</v>
      </c>
      <c r="J92" s="71"/>
      <c r="K92" s="71"/>
      <c r="L92" s="71"/>
      <c r="M92" s="80">
        <f t="shared" ref="M92:M122" si="6">E92*G92</f>
        <v>0</v>
      </c>
      <c r="N92" s="80">
        <f t="shared" ref="N92:N122" si="7">F92*G92</f>
        <v>0</v>
      </c>
      <c r="O92" s="86">
        <f>SUM(M92:M94)</f>
        <v>0</v>
      </c>
      <c r="P92" s="86">
        <f>SUM(N92:N94)</f>
        <v>0</v>
      </c>
      <c r="Q92" s="71"/>
      <c r="R92" s="71"/>
      <c r="S92" s="71"/>
      <c r="T92" s="71"/>
      <c r="U92" s="71"/>
      <c r="V92" s="71"/>
      <c r="W92" s="71"/>
    </row>
    <row r="93" spans="1:25" s="70" customFormat="1" ht="25.5" customHeight="1">
      <c r="A93" s="390"/>
      <c r="B93" s="117" t="s">
        <v>471</v>
      </c>
      <c r="C93" s="117" t="s">
        <v>470</v>
      </c>
      <c r="D93" s="116" t="s">
        <v>469</v>
      </c>
      <c r="E93" s="111"/>
      <c r="F93" s="111"/>
      <c r="G93" s="114">
        <v>0.2</v>
      </c>
      <c r="J93" s="71"/>
      <c r="K93" s="71"/>
      <c r="L93" s="71"/>
      <c r="M93" s="80">
        <f t="shared" si="6"/>
        <v>0</v>
      </c>
      <c r="N93" s="80">
        <f t="shared" si="7"/>
        <v>0</v>
      </c>
      <c r="O93" s="86"/>
      <c r="P93" s="86"/>
      <c r="Q93" s="71"/>
      <c r="R93" s="71"/>
      <c r="S93" s="71"/>
      <c r="T93" s="71"/>
      <c r="U93" s="71"/>
      <c r="V93" s="71"/>
      <c r="W93" s="71"/>
    </row>
    <row r="94" spans="1:25" s="70" customFormat="1">
      <c r="A94" s="387"/>
      <c r="B94" s="117" t="s">
        <v>468</v>
      </c>
      <c r="C94" s="117" t="s">
        <v>95</v>
      </c>
      <c r="D94" s="116" t="s">
        <v>467</v>
      </c>
      <c r="E94" s="115">
        <v>0</v>
      </c>
      <c r="F94" s="115">
        <v>0</v>
      </c>
      <c r="G94" s="114">
        <v>0.2</v>
      </c>
      <c r="J94" s="71"/>
      <c r="K94" s="71"/>
      <c r="L94" s="71"/>
      <c r="M94" s="80">
        <f t="shared" si="6"/>
        <v>0</v>
      </c>
      <c r="N94" s="80">
        <f t="shared" si="7"/>
        <v>0</v>
      </c>
      <c r="O94" s="86"/>
      <c r="P94" s="86"/>
      <c r="Q94" s="71"/>
      <c r="R94" s="71"/>
      <c r="S94" s="71"/>
      <c r="T94" s="71"/>
      <c r="U94" s="71"/>
      <c r="V94" s="71"/>
      <c r="W94" s="71"/>
    </row>
    <row r="95" spans="1:25" s="70" customFormat="1" ht="38.25">
      <c r="A95" s="390" t="s">
        <v>466</v>
      </c>
      <c r="B95" s="113" t="s">
        <v>465</v>
      </c>
      <c r="C95" s="113" t="s">
        <v>97</v>
      </c>
      <c r="D95" s="112" t="s">
        <v>464</v>
      </c>
      <c r="E95" s="111"/>
      <c r="F95" s="111"/>
      <c r="G95" s="110">
        <v>0.85</v>
      </c>
      <c r="J95" s="71"/>
      <c r="K95" s="71"/>
      <c r="L95" s="71"/>
      <c r="M95" s="80">
        <f t="shared" si="6"/>
        <v>0</v>
      </c>
      <c r="N95" s="80">
        <f t="shared" si="7"/>
        <v>0</v>
      </c>
      <c r="O95" s="86">
        <f>SUM(M95:M96)</f>
        <v>0</v>
      </c>
      <c r="P95" s="86">
        <f>SUM(N95:N96)</f>
        <v>0</v>
      </c>
      <c r="Q95" s="71"/>
      <c r="R95" s="71"/>
      <c r="S95" s="71"/>
      <c r="T95" s="71"/>
      <c r="U95" s="71"/>
      <c r="V95" s="71"/>
      <c r="W95" s="71"/>
    </row>
    <row r="96" spans="1:25" s="70" customFormat="1">
      <c r="A96" s="387"/>
      <c r="B96" s="117" t="s">
        <v>463</v>
      </c>
      <c r="C96" s="117" t="s">
        <v>95</v>
      </c>
      <c r="D96" s="116" t="s">
        <v>462</v>
      </c>
      <c r="E96" s="115">
        <v>0</v>
      </c>
      <c r="F96" s="115">
        <v>0</v>
      </c>
      <c r="G96" s="114">
        <v>0.15</v>
      </c>
      <c r="J96" s="71"/>
      <c r="K96" s="71"/>
      <c r="L96" s="71"/>
      <c r="M96" s="80">
        <f t="shared" si="6"/>
        <v>0</v>
      </c>
      <c r="N96" s="80">
        <f t="shared" si="7"/>
        <v>0</v>
      </c>
      <c r="O96" s="86"/>
      <c r="P96" s="86"/>
      <c r="Q96" s="71"/>
      <c r="R96" s="71"/>
      <c r="S96" s="71"/>
      <c r="T96" s="71"/>
      <c r="U96" s="71"/>
      <c r="V96" s="71"/>
      <c r="W96" s="71"/>
    </row>
    <row r="97" spans="1:23" s="70" customFormat="1" ht="89.25">
      <c r="A97" s="390" t="s">
        <v>461</v>
      </c>
      <c r="B97" s="113" t="s">
        <v>460</v>
      </c>
      <c r="C97" s="113" t="s">
        <v>97</v>
      </c>
      <c r="D97" s="112" t="s">
        <v>459</v>
      </c>
      <c r="E97" s="111"/>
      <c r="F97" s="111"/>
      <c r="G97" s="110">
        <v>0.85</v>
      </c>
      <c r="J97" s="71"/>
      <c r="K97" s="71"/>
      <c r="L97" s="71"/>
      <c r="M97" s="80">
        <f t="shared" si="6"/>
        <v>0</v>
      </c>
      <c r="N97" s="80">
        <f t="shared" si="7"/>
        <v>0</v>
      </c>
      <c r="O97" s="86">
        <f>SUM(M97:M98)</f>
        <v>0</v>
      </c>
      <c r="P97" s="86">
        <f>SUM(N97:N98)</f>
        <v>0</v>
      </c>
      <c r="Q97" s="71"/>
      <c r="R97" s="71"/>
      <c r="S97" s="71"/>
      <c r="T97" s="71"/>
      <c r="U97" s="71"/>
      <c r="V97" s="71"/>
      <c r="W97" s="71"/>
    </row>
    <row r="98" spans="1:23" s="70" customFormat="1">
      <c r="A98" s="387"/>
      <c r="B98" s="117" t="s">
        <v>458</v>
      </c>
      <c r="C98" s="117" t="s">
        <v>95</v>
      </c>
      <c r="D98" s="116" t="s">
        <v>457</v>
      </c>
      <c r="E98" s="115">
        <v>0</v>
      </c>
      <c r="F98" s="115">
        <v>0</v>
      </c>
      <c r="G98" s="114">
        <v>0.15</v>
      </c>
      <c r="J98" s="71"/>
      <c r="K98" s="71"/>
      <c r="L98" s="71"/>
      <c r="M98" s="80">
        <f t="shared" si="6"/>
        <v>0</v>
      </c>
      <c r="N98" s="80">
        <f t="shared" si="7"/>
        <v>0</v>
      </c>
      <c r="O98" s="86"/>
      <c r="P98" s="86"/>
      <c r="Q98" s="71"/>
      <c r="R98" s="71"/>
      <c r="S98" s="71"/>
      <c r="T98" s="71"/>
      <c r="U98" s="71"/>
      <c r="V98" s="71"/>
      <c r="W98" s="71"/>
    </row>
    <row r="99" spans="1:23" s="70" customFormat="1">
      <c r="A99" s="390" t="s">
        <v>456</v>
      </c>
      <c r="B99" s="113" t="s">
        <v>455</v>
      </c>
      <c r="C99" s="113" t="s">
        <v>97</v>
      </c>
      <c r="D99" s="208" t="s">
        <v>454</v>
      </c>
      <c r="E99" s="111"/>
      <c r="F99" s="111"/>
      <c r="G99" s="110">
        <v>0.05</v>
      </c>
      <c r="J99" s="71"/>
      <c r="K99" s="71"/>
      <c r="L99" s="71"/>
      <c r="M99" s="80">
        <f t="shared" si="6"/>
        <v>0</v>
      </c>
      <c r="N99" s="80">
        <f t="shared" si="7"/>
        <v>0</v>
      </c>
      <c r="O99" s="86">
        <f>SUM(M99:M100)</f>
        <v>0</v>
      </c>
      <c r="P99" s="86">
        <f>SUM(N99:N100)</f>
        <v>0</v>
      </c>
      <c r="Q99" s="71"/>
      <c r="R99" s="71"/>
      <c r="S99" s="71"/>
      <c r="T99" s="71"/>
      <c r="U99" s="71"/>
      <c r="V99" s="71"/>
      <c r="W99" s="71"/>
    </row>
    <row r="100" spans="1:23" s="70" customFormat="1">
      <c r="A100" s="387"/>
      <c r="B100" s="117" t="s">
        <v>453</v>
      </c>
      <c r="C100" s="117" t="s">
        <v>95</v>
      </c>
      <c r="D100" s="116" t="s">
        <v>452</v>
      </c>
      <c r="E100" s="115">
        <v>0</v>
      </c>
      <c r="F100" s="115">
        <v>0</v>
      </c>
      <c r="G100" s="114">
        <v>0.95</v>
      </c>
      <c r="J100" s="71"/>
      <c r="K100" s="71"/>
      <c r="L100" s="71"/>
      <c r="M100" s="80">
        <f t="shared" si="6"/>
        <v>0</v>
      </c>
      <c r="N100" s="80">
        <f t="shared" si="7"/>
        <v>0</v>
      </c>
      <c r="O100" s="86"/>
      <c r="P100" s="86"/>
      <c r="Q100" s="71"/>
      <c r="R100" s="71"/>
      <c r="S100" s="71"/>
      <c r="T100" s="71"/>
      <c r="U100" s="71"/>
      <c r="V100" s="71"/>
      <c r="W100" s="71"/>
    </row>
    <row r="101" spans="1:23" s="70" customFormat="1">
      <c r="A101" s="390" t="s">
        <v>451</v>
      </c>
      <c r="B101" s="113" t="s">
        <v>450</v>
      </c>
      <c r="C101" s="113" t="s">
        <v>97</v>
      </c>
      <c r="D101" s="112" t="s">
        <v>449</v>
      </c>
      <c r="E101" s="111"/>
      <c r="F101" s="111"/>
      <c r="G101" s="110">
        <v>0.7</v>
      </c>
      <c r="J101" s="71"/>
      <c r="K101" s="71"/>
      <c r="L101" s="71"/>
      <c r="M101" s="80">
        <f t="shared" si="6"/>
        <v>0</v>
      </c>
      <c r="N101" s="80">
        <f t="shared" si="7"/>
        <v>0</v>
      </c>
      <c r="O101" s="86">
        <f>SUM(M101:M102)</f>
        <v>0</v>
      </c>
      <c r="P101" s="86">
        <f>SUM(N101:N102)</f>
        <v>0</v>
      </c>
      <c r="Q101" s="71"/>
      <c r="R101" s="71"/>
      <c r="S101" s="71"/>
      <c r="T101" s="71"/>
      <c r="U101" s="71"/>
      <c r="V101" s="71"/>
      <c r="W101" s="71"/>
    </row>
    <row r="102" spans="1:23" s="70" customFormat="1" ht="25.5" customHeight="1">
      <c r="A102" s="387"/>
      <c r="B102" s="117" t="s">
        <v>448</v>
      </c>
      <c r="C102" s="117" t="s">
        <v>95</v>
      </c>
      <c r="D102" s="116" t="s">
        <v>447</v>
      </c>
      <c r="E102" s="115">
        <v>0</v>
      </c>
      <c r="F102" s="115">
        <v>0</v>
      </c>
      <c r="G102" s="114">
        <v>0.3</v>
      </c>
      <c r="J102" s="71"/>
      <c r="K102" s="71"/>
      <c r="L102" s="71"/>
      <c r="M102" s="80">
        <f t="shared" si="6"/>
        <v>0</v>
      </c>
      <c r="N102" s="80">
        <f t="shared" si="7"/>
        <v>0</v>
      </c>
      <c r="O102" s="86"/>
      <c r="P102" s="86"/>
      <c r="Q102" s="71"/>
      <c r="R102" s="71"/>
      <c r="S102" s="71"/>
      <c r="T102" s="71"/>
      <c r="U102" s="71"/>
      <c r="V102" s="71"/>
      <c r="W102" s="71"/>
    </row>
    <row r="103" spans="1:23" s="70" customFormat="1" ht="15" customHeight="1">
      <c r="A103" s="387" t="s">
        <v>446</v>
      </c>
      <c r="B103" s="117" t="s">
        <v>445</v>
      </c>
      <c r="C103" s="117" t="s">
        <v>97</v>
      </c>
      <c r="D103" s="116" t="s">
        <v>444</v>
      </c>
      <c r="E103" s="131"/>
      <c r="F103" s="131"/>
      <c r="G103" s="114">
        <v>0.05</v>
      </c>
      <c r="J103" s="71"/>
      <c r="K103" s="71"/>
      <c r="L103" s="71"/>
      <c r="M103" s="80">
        <f t="shared" si="6"/>
        <v>0</v>
      </c>
      <c r="N103" s="80">
        <f t="shared" si="7"/>
        <v>0</v>
      </c>
      <c r="O103" s="86">
        <f>SUM(M103:M104)</f>
        <v>0</v>
      </c>
      <c r="P103" s="86">
        <f>SUM(N103:N104)</f>
        <v>0</v>
      </c>
      <c r="Q103" s="71"/>
      <c r="R103" s="71"/>
      <c r="S103" s="71"/>
      <c r="T103" s="71"/>
      <c r="U103" s="71"/>
      <c r="V103" s="71"/>
      <c r="W103" s="71"/>
    </row>
    <row r="104" spans="1:23" s="70" customFormat="1" ht="15.75" customHeight="1">
      <c r="A104" s="387"/>
      <c r="B104" s="117" t="s">
        <v>443</v>
      </c>
      <c r="C104" s="117" t="s">
        <v>95</v>
      </c>
      <c r="D104" s="116" t="s">
        <v>442</v>
      </c>
      <c r="E104" s="115">
        <v>0</v>
      </c>
      <c r="F104" s="115">
        <v>0</v>
      </c>
      <c r="G104" s="114">
        <v>0.95</v>
      </c>
      <c r="J104" s="71"/>
      <c r="K104" s="71"/>
      <c r="L104" s="71"/>
      <c r="M104" s="80">
        <f t="shared" si="6"/>
        <v>0</v>
      </c>
      <c r="N104" s="80">
        <f t="shared" si="7"/>
        <v>0</v>
      </c>
      <c r="O104" s="86"/>
      <c r="P104" s="86"/>
      <c r="Q104" s="71"/>
      <c r="R104" s="71"/>
      <c r="S104" s="71"/>
      <c r="T104" s="71"/>
      <c r="U104" s="71"/>
      <c r="V104" s="71"/>
      <c r="W104" s="71"/>
    </row>
    <row r="105" spans="1:23" s="70" customFormat="1" ht="15" customHeight="1">
      <c r="A105" s="387" t="s">
        <v>441</v>
      </c>
      <c r="B105" s="117" t="s">
        <v>440</v>
      </c>
      <c r="C105" s="117" t="s">
        <v>97</v>
      </c>
      <c r="D105" s="116" t="s">
        <v>439</v>
      </c>
      <c r="E105" s="131"/>
      <c r="F105" s="131"/>
      <c r="G105" s="114">
        <v>0.05</v>
      </c>
      <c r="J105" s="71"/>
      <c r="K105" s="71"/>
      <c r="L105" s="71"/>
      <c r="M105" s="80">
        <f t="shared" si="6"/>
        <v>0</v>
      </c>
      <c r="N105" s="80">
        <f t="shared" si="7"/>
        <v>0</v>
      </c>
      <c r="O105" s="86">
        <f>SUM(M105:M106)</f>
        <v>0</v>
      </c>
      <c r="P105" s="86">
        <f>SUM(N105:N106)</f>
        <v>0</v>
      </c>
      <c r="Q105" s="71"/>
      <c r="R105" s="71"/>
      <c r="S105" s="71"/>
      <c r="T105" s="71"/>
      <c r="U105" s="71"/>
      <c r="V105" s="71"/>
      <c r="W105" s="71"/>
    </row>
    <row r="106" spans="1:23" s="70" customFormat="1" ht="15.75" customHeight="1">
      <c r="A106" s="387"/>
      <c r="B106" s="117" t="s">
        <v>438</v>
      </c>
      <c r="C106" s="117" t="s">
        <v>95</v>
      </c>
      <c r="D106" s="116" t="s">
        <v>437</v>
      </c>
      <c r="E106" s="115">
        <v>0</v>
      </c>
      <c r="F106" s="115">
        <v>0</v>
      </c>
      <c r="G106" s="114">
        <v>0.95</v>
      </c>
      <c r="J106" s="71"/>
      <c r="K106" s="71"/>
      <c r="L106" s="71"/>
      <c r="M106" s="80">
        <f t="shared" si="6"/>
        <v>0</v>
      </c>
      <c r="N106" s="80">
        <f t="shared" si="7"/>
        <v>0</v>
      </c>
      <c r="O106" s="86"/>
      <c r="P106" s="86"/>
      <c r="Q106" s="71"/>
      <c r="R106" s="71"/>
      <c r="S106" s="71"/>
      <c r="T106" s="71"/>
      <c r="U106" s="71"/>
      <c r="V106" s="71"/>
      <c r="W106" s="71"/>
    </row>
    <row r="107" spans="1:23" s="70" customFormat="1" ht="15" customHeight="1">
      <c r="A107" s="387" t="s">
        <v>435</v>
      </c>
      <c r="B107" s="117" t="s">
        <v>436</v>
      </c>
      <c r="C107" s="117" t="s">
        <v>97</v>
      </c>
      <c r="D107" s="116" t="s">
        <v>435</v>
      </c>
      <c r="E107" s="131"/>
      <c r="F107" s="131"/>
      <c r="G107" s="114">
        <v>0.2</v>
      </c>
      <c r="J107" s="71"/>
      <c r="K107" s="71"/>
      <c r="L107" s="71"/>
      <c r="M107" s="80">
        <f t="shared" si="6"/>
        <v>0</v>
      </c>
      <c r="N107" s="80">
        <f t="shared" si="7"/>
        <v>0</v>
      </c>
      <c r="O107" s="86">
        <f>SUM(M107:M108)</f>
        <v>0</v>
      </c>
      <c r="P107" s="86">
        <f>SUM(N107:N108)</f>
        <v>0</v>
      </c>
      <c r="Q107" s="71"/>
      <c r="R107" s="71"/>
      <c r="S107" s="71"/>
      <c r="T107" s="71"/>
      <c r="U107" s="71"/>
      <c r="V107" s="71"/>
      <c r="W107" s="71"/>
    </row>
    <row r="108" spans="1:23" s="70" customFormat="1">
      <c r="A108" s="387"/>
      <c r="B108" s="117" t="s">
        <v>434</v>
      </c>
      <c r="C108" s="117" t="s">
        <v>95</v>
      </c>
      <c r="D108" s="116" t="s">
        <v>433</v>
      </c>
      <c r="E108" s="115">
        <v>0</v>
      </c>
      <c r="F108" s="115">
        <v>0</v>
      </c>
      <c r="G108" s="114">
        <v>0.8</v>
      </c>
      <c r="J108" s="71"/>
      <c r="K108" s="71"/>
      <c r="L108" s="71"/>
      <c r="M108" s="80">
        <f t="shared" si="6"/>
        <v>0</v>
      </c>
      <c r="N108" s="80">
        <f t="shared" si="7"/>
        <v>0</v>
      </c>
      <c r="O108" s="86"/>
      <c r="P108" s="86"/>
      <c r="Q108" s="71"/>
      <c r="R108" s="71"/>
      <c r="S108" s="71"/>
      <c r="T108" s="71"/>
      <c r="U108" s="71"/>
      <c r="V108" s="71"/>
      <c r="W108" s="71"/>
    </row>
    <row r="109" spans="1:23" s="70" customFormat="1">
      <c r="A109" s="387" t="s">
        <v>432</v>
      </c>
      <c r="B109" s="117" t="s">
        <v>431</v>
      </c>
      <c r="C109" s="117" t="s">
        <v>430</v>
      </c>
      <c r="D109" s="207" t="s">
        <v>429</v>
      </c>
      <c r="E109" s="131"/>
      <c r="F109" s="131"/>
      <c r="G109" s="114">
        <v>2.5000000000000001E-2</v>
      </c>
      <c r="J109" s="71"/>
      <c r="K109" s="71"/>
      <c r="L109" s="71"/>
      <c r="M109" s="80">
        <f t="shared" si="6"/>
        <v>0</v>
      </c>
      <c r="N109" s="80">
        <f t="shared" si="7"/>
        <v>0</v>
      </c>
      <c r="O109" s="86">
        <f>SUM(M109:M116)</f>
        <v>0</v>
      </c>
      <c r="P109" s="86">
        <f>SUM(N109:N116)</f>
        <v>0</v>
      </c>
      <c r="Q109" s="71"/>
      <c r="R109" s="71"/>
      <c r="S109" s="71"/>
      <c r="T109" s="71"/>
      <c r="U109" s="71"/>
      <c r="V109" s="71"/>
      <c r="W109" s="71"/>
    </row>
    <row r="110" spans="1:23" s="70" customFormat="1">
      <c r="A110" s="387"/>
      <c r="B110" s="117" t="s">
        <v>428</v>
      </c>
      <c r="C110" s="117" t="s">
        <v>427</v>
      </c>
      <c r="D110" s="207" t="s">
        <v>426</v>
      </c>
      <c r="E110" s="131"/>
      <c r="F110" s="131"/>
      <c r="G110" s="114">
        <v>2.5000000000000001E-2</v>
      </c>
      <c r="J110" s="71"/>
      <c r="K110" s="71"/>
      <c r="L110" s="71"/>
      <c r="M110" s="80">
        <f t="shared" si="6"/>
        <v>0</v>
      </c>
      <c r="N110" s="80">
        <f t="shared" si="7"/>
        <v>0</v>
      </c>
      <c r="O110" s="86"/>
      <c r="P110" s="86"/>
      <c r="Q110" s="71"/>
      <c r="R110" s="71"/>
      <c r="S110" s="71"/>
      <c r="T110" s="71"/>
      <c r="U110" s="71"/>
      <c r="V110" s="71"/>
      <c r="W110" s="71"/>
    </row>
    <row r="111" spans="1:23" s="70" customFormat="1" ht="25.5">
      <c r="A111" s="387"/>
      <c r="B111" s="117" t="s">
        <v>425</v>
      </c>
      <c r="C111" s="117" t="s">
        <v>424</v>
      </c>
      <c r="D111" s="207" t="s">
        <v>423</v>
      </c>
      <c r="E111" s="131"/>
      <c r="F111" s="131"/>
      <c r="G111" s="114">
        <v>0.02</v>
      </c>
      <c r="J111" s="71"/>
      <c r="K111" s="71"/>
      <c r="L111" s="71"/>
      <c r="M111" s="80">
        <f t="shared" si="6"/>
        <v>0</v>
      </c>
      <c r="N111" s="80">
        <f t="shared" si="7"/>
        <v>0</v>
      </c>
      <c r="O111" s="86"/>
      <c r="P111" s="86"/>
      <c r="Q111" s="71"/>
      <c r="R111" s="71"/>
      <c r="S111" s="71"/>
      <c r="T111" s="71"/>
      <c r="U111" s="71"/>
      <c r="V111" s="71"/>
      <c r="W111" s="71"/>
    </row>
    <row r="112" spans="1:23" s="70" customFormat="1" ht="25.5">
      <c r="A112" s="387"/>
      <c r="B112" s="117" t="s">
        <v>422</v>
      </c>
      <c r="C112" s="117" t="s">
        <v>421</v>
      </c>
      <c r="D112" s="207" t="s">
        <v>420</v>
      </c>
      <c r="E112" s="131"/>
      <c r="F112" s="131"/>
      <c r="G112" s="114">
        <v>0.02</v>
      </c>
      <c r="J112" s="71"/>
      <c r="K112" s="71"/>
      <c r="L112" s="71"/>
      <c r="M112" s="80">
        <f t="shared" si="6"/>
        <v>0</v>
      </c>
      <c r="N112" s="80">
        <f t="shared" si="7"/>
        <v>0</v>
      </c>
      <c r="O112" s="86"/>
      <c r="P112" s="86"/>
      <c r="Q112" s="71"/>
      <c r="R112" s="71"/>
      <c r="S112" s="71"/>
      <c r="T112" s="71"/>
      <c r="U112" s="71"/>
      <c r="V112" s="71"/>
      <c r="W112" s="71"/>
    </row>
    <row r="113" spans="1:27" s="70" customFormat="1" ht="25.5">
      <c r="A113" s="387"/>
      <c r="B113" s="117" t="s">
        <v>419</v>
      </c>
      <c r="C113" s="117" t="s">
        <v>418</v>
      </c>
      <c r="D113" s="207" t="s">
        <v>417</v>
      </c>
      <c r="E113" s="131"/>
      <c r="F113" s="131"/>
      <c r="G113" s="114">
        <v>1.4999999999999999E-2</v>
      </c>
      <c r="J113" s="71"/>
      <c r="K113" s="71"/>
      <c r="L113" s="71"/>
      <c r="M113" s="80">
        <f t="shared" si="6"/>
        <v>0</v>
      </c>
      <c r="N113" s="80">
        <f t="shared" si="7"/>
        <v>0</v>
      </c>
      <c r="O113" s="86"/>
      <c r="P113" s="86"/>
      <c r="Q113" s="71"/>
      <c r="R113" s="71"/>
      <c r="S113" s="71"/>
      <c r="T113" s="71"/>
      <c r="U113" s="71"/>
      <c r="V113" s="71"/>
      <c r="W113" s="71"/>
    </row>
    <row r="114" spans="1:27" s="70" customFormat="1" ht="25.5">
      <c r="A114" s="387"/>
      <c r="B114" s="117" t="s">
        <v>416</v>
      </c>
      <c r="C114" s="117" t="s">
        <v>415</v>
      </c>
      <c r="D114" s="207" t="s">
        <v>414</v>
      </c>
      <c r="E114" s="131"/>
      <c r="F114" s="131"/>
      <c r="G114" s="114">
        <v>1.4999999999999999E-2</v>
      </c>
      <c r="J114" s="71"/>
      <c r="K114" s="71"/>
      <c r="L114" s="71"/>
      <c r="M114" s="80">
        <f t="shared" si="6"/>
        <v>0</v>
      </c>
      <c r="N114" s="80">
        <f t="shared" si="7"/>
        <v>0</v>
      </c>
      <c r="O114" s="86"/>
      <c r="P114" s="86"/>
      <c r="Q114" s="71"/>
      <c r="R114" s="71"/>
      <c r="S114" s="71"/>
      <c r="T114" s="71"/>
      <c r="U114" s="71"/>
      <c r="V114" s="71"/>
      <c r="W114" s="71"/>
    </row>
    <row r="115" spans="1:27" s="70" customFormat="1">
      <c r="A115" s="387"/>
      <c r="B115" s="117" t="s">
        <v>413</v>
      </c>
      <c r="C115" s="117" t="s">
        <v>412</v>
      </c>
      <c r="D115" s="207" t="s">
        <v>411</v>
      </c>
      <c r="E115" s="131"/>
      <c r="F115" s="131"/>
      <c r="G115" s="114">
        <v>0.01</v>
      </c>
      <c r="J115" s="71"/>
      <c r="K115" s="71"/>
      <c r="L115" s="71"/>
      <c r="M115" s="80">
        <f t="shared" si="6"/>
        <v>0</v>
      </c>
      <c r="N115" s="80">
        <f t="shared" si="7"/>
        <v>0</v>
      </c>
      <c r="O115" s="86"/>
      <c r="P115" s="86"/>
      <c r="Q115" s="71"/>
      <c r="R115" s="71"/>
      <c r="S115" s="71"/>
      <c r="T115" s="71"/>
      <c r="U115" s="71"/>
      <c r="V115" s="71"/>
      <c r="W115" s="71"/>
    </row>
    <row r="116" spans="1:27" s="70" customFormat="1">
      <c r="A116" s="387"/>
      <c r="B116" s="117" t="s">
        <v>410</v>
      </c>
      <c r="C116" s="117" t="s">
        <v>95</v>
      </c>
      <c r="D116" s="207" t="s">
        <v>409</v>
      </c>
      <c r="E116" s="115">
        <v>0</v>
      </c>
      <c r="F116" s="115">
        <v>0</v>
      </c>
      <c r="G116" s="114">
        <v>0.87</v>
      </c>
      <c r="J116" s="71"/>
      <c r="K116" s="71"/>
      <c r="L116" s="71"/>
      <c r="M116" s="80">
        <f t="shared" si="6"/>
        <v>0</v>
      </c>
      <c r="N116" s="80">
        <f t="shared" si="7"/>
        <v>0</v>
      </c>
      <c r="O116" s="86"/>
      <c r="P116" s="86"/>
      <c r="Q116" s="71"/>
      <c r="R116" s="71"/>
      <c r="S116" s="71"/>
      <c r="T116" s="71"/>
      <c r="U116" s="71"/>
      <c r="V116" s="71"/>
      <c r="W116" s="71"/>
    </row>
    <row r="117" spans="1:27" s="70" customFormat="1" ht="15" customHeight="1">
      <c r="A117" s="387" t="s">
        <v>408</v>
      </c>
      <c r="B117" s="117" t="s">
        <v>407</v>
      </c>
      <c r="C117" s="117" t="s">
        <v>97</v>
      </c>
      <c r="D117" s="116" t="s">
        <v>406</v>
      </c>
      <c r="E117" s="206"/>
      <c r="F117" s="206"/>
      <c r="G117" s="114">
        <v>0.7</v>
      </c>
      <c r="J117" s="71"/>
      <c r="K117" s="71"/>
      <c r="L117" s="71"/>
      <c r="M117" s="80">
        <f t="shared" si="6"/>
        <v>0</v>
      </c>
      <c r="N117" s="80">
        <f t="shared" si="7"/>
        <v>0</v>
      </c>
      <c r="O117" s="86">
        <f>SUM(M117:M118)</f>
        <v>0</v>
      </c>
      <c r="P117" s="86">
        <f>SUM(N117:N118)</f>
        <v>0</v>
      </c>
      <c r="Q117" s="71"/>
      <c r="R117" s="71"/>
      <c r="S117" s="71"/>
      <c r="T117" s="71"/>
      <c r="U117" s="71"/>
      <c r="V117" s="71"/>
      <c r="W117" s="71"/>
    </row>
    <row r="118" spans="1:27" s="70" customFormat="1" ht="25.5" customHeight="1">
      <c r="A118" s="387"/>
      <c r="B118" s="117" t="s">
        <v>405</v>
      </c>
      <c r="C118" s="117" t="s">
        <v>95</v>
      </c>
      <c r="D118" s="116" t="s">
        <v>404</v>
      </c>
      <c r="E118" s="205">
        <v>0</v>
      </c>
      <c r="F118" s="205">
        <v>0</v>
      </c>
      <c r="G118" s="114">
        <v>0.3</v>
      </c>
      <c r="J118" s="71"/>
      <c r="K118" s="71"/>
      <c r="L118" s="71"/>
      <c r="M118" s="80">
        <f t="shared" si="6"/>
        <v>0</v>
      </c>
      <c r="N118" s="80">
        <f t="shared" si="7"/>
        <v>0</v>
      </c>
      <c r="O118" s="86"/>
      <c r="P118" s="86"/>
      <c r="Q118" s="71"/>
      <c r="R118" s="71"/>
      <c r="S118" s="71"/>
      <c r="T118" s="71"/>
      <c r="U118" s="71"/>
      <c r="V118" s="71"/>
      <c r="W118" s="71"/>
    </row>
    <row r="119" spans="1:27" s="70" customFormat="1" ht="29.25" customHeight="1">
      <c r="A119" s="387" t="s">
        <v>403</v>
      </c>
      <c r="B119" s="117" t="s">
        <v>402</v>
      </c>
      <c r="C119" s="117" t="s">
        <v>97</v>
      </c>
      <c r="D119" s="116" t="s">
        <v>401</v>
      </c>
      <c r="E119" s="131"/>
      <c r="F119" s="131"/>
      <c r="G119" s="114">
        <v>0.75</v>
      </c>
      <c r="J119" s="71"/>
      <c r="K119" s="71"/>
      <c r="L119" s="71"/>
      <c r="M119" s="80">
        <f t="shared" si="6"/>
        <v>0</v>
      </c>
      <c r="N119" s="80">
        <f t="shared" si="7"/>
        <v>0</v>
      </c>
      <c r="O119" s="86">
        <f>SUM(M119:M120)</f>
        <v>0</v>
      </c>
      <c r="P119" s="86">
        <f>SUM(N119:N120)</f>
        <v>0</v>
      </c>
      <c r="Q119" s="71"/>
      <c r="R119" s="71"/>
      <c r="S119" s="71"/>
      <c r="T119" s="71"/>
      <c r="U119" s="71"/>
      <c r="V119" s="71"/>
      <c r="W119" s="71"/>
    </row>
    <row r="120" spans="1:27" s="70" customFormat="1" ht="15.75" customHeight="1">
      <c r="A120" s="387"/>
      <c r="B120" s="117" t="s">
        <v>400</v>
      </c>
      <c r="C120" s="117" t="s">
        <v>95</v>
      </c>
      <c r="D120" s="116" t="s">
        <v>399</v>
      </c>
      <c r="E120" s="115">
        <v>0</v>
      </c>
      <c r="F120" s="115">
        <v>0</v>
      </c>
      <c r="G120" s="114">
        <v>0.25</v>
      </c>
      <c r="J120" s="71"/>
      <c r="K120" s="71"/>
      <c r="L120" s="71"/>
      <c r="M120" s="80">
        <f t="shared" si="6"/>
        <v>0</v>
      </c>
      <c r="N120" s="80">
        <f t="shared" si="7"/>
        <v>0</v>
      </c>
      <c r="O120" s="86"/>
      <c r="P120" s="86"/>
      <c r="Q120" s="71"/>
      <c r="R120" s="71"/>
      <c r="S120" s="71"/>
      <c r="T120" s="71"/>
      <c r="U120" s="71"/>
      <c r="V120" s="71"/>
      <c r="W120" s="71"/>
    </row>
    <row r="121" spans="1:27" s="70" customFormat="1" ht="64.7" customHeight="1">
      <c r="A121" s="387" t="s">
        <v>398</v>
      </c>
      <c r="B121" s="117" t="s">
        <v>397</v>
      </c>
      <c r="C121" s="117" t="s">
        <v>97</v>
      </c>
      <c r="D121" s="116" t="s">
        <v>396</v>
      </c>
      <c r="E121" s="131"/>
      <c r="F121" s="131"/>
      <c r="G121" s="114">
        <v>0.05</v>
      </c>
      <c r="J121" s="71"/>
      <c r="K121" s="71"/>
      <c r="L121" s="71"/>
      <c r="M121" s="80">
        <f t="shared" si="6"/>
        <v>0</v>
      </c>
      <c r="N121" s="80">
        <f t="shared" si="7"/>
        <v>0</v>
      </c>
      <c r="O121" s="86">
        <f>SUM(M121:M122)</f>
        <v>0</v>
      </c>
      <c r="P121" s="86">
        <f>SUM(N121:N122)</f>
        <v>0</v>
      </c>
      <c r="Q121" s="71"/>
      <c r="R121" s="71"/>
      <c r="S121" s="71"/>
      <c r="T121" s="71"/>
      <c r="U121" s="71"/>
      <c r="V121" s="71"/>
      <c r="W121" s="71"/>
    </row>
    <row r="122" spans="1:27" s="201" customFormat="1" ht="15.75" customHeight="1">
      <c r="A122" s="388"/>
      <c r="B122" s="109" t="s">
        <v>395</v>
      </c>
      <c r="C122" s="109" t="s">
        <v>95</v>
      </c>
      <c r="D122" s="108" t="s">
        <v>394</v>
      </c>
      <c r="E122" s="107">
        <v>0</v>
      </c>
      <c r="F122" s="107">
        <v>0</v>
      </c>
      <c r="G122" s="106">
        <v>0.95</v>
      </c>
      <c r="J122" s="202"/>
      <c r="K122" s="202"/>
      <c r="L122" s="202"/>
      <c r="M122" s="204">
        <f t="shared" si="6"/>
        <v>0</v>
      </c>
      <c r="N122" s="204">
        <f t="shared" si="7"/>
        <v>0</v>
      </c>
      <c r="O122" s="203"/>
      <c r="P122" s="203"/>
      <c r="Q122" s="202"/>
      <c r="R122" s="202"/>
      <c r="S122" s="202"/>
      <c r="T122" s="202"/>
      <c r="U122" s="202"/>
      <c r="V122" s="202"/>
      <c r="W122" s="202"/>
    </row>
    <row r="123" spans="1:27" ht="13.5" thickBot="1">
      <c r="B123" s="68"/>
      <c r="C123" s="68"/>
      <c r="D123" s="68"/>
      <c r="E123" s="68"/>
      <c r="F123" s="68"/>
      <c r="G123" s="68"/>
      <c r="H123" s="69"/>
      <c r="I123" s="68"/>
      <c r="J123" s="68"/>
      <c r="K123" s="67"/>
      <c r="L123" s="67"/>
      <c r="M123" s="67"/>
      <c r="N123" s="66"/>
    </row>
    <row r="124" spans="1:27" s="68" customFormat="1" ht="14.25" customHeight="1" thickBot="1">
      <c r="D124" s="17" t="s">
        <v>393</v>
      </c>
      <c r="E124" s="383">
        <f>ROUND(F130,3)</f>
        <v>0</v>
      </c>
      <c r="F124" s="384"/>
    </row>
    <row r="125" spans="1:27" s="68" customFormat="1" ht="4.5" customHeight="1"/>
    <row r="126" spans="1:27" s="68" customFormat="1">
      <c r="D126" s="68" t="s">
        <v>31</v>
      </c>
    </row>
    <row r="127" spans="1:27" s="68" customFormat="1" ht="13.5" thickBot="1">
      <c r="D127" s="200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</row>
    <row r="128" spans="1:27" s="187" customFormat="1" ht="13.5" hidden="1" customHeight="1">
      <c r="A128" s="29"/>
      <c r="B128" s="29"/>
      <c r="C128" s="29"/>
      <c r="E128" s="29" t="s">
        <v>38</v>
      </c>
      <c r="F128" s="24">
        <v>18</v>
      </c>
      <c r="G128" s="24"/>
      <c r="H128" s="28"/>
      <c r="I128" s="24"/>
      <c r="J128" s="24"/>
      <c r="K128" s="24"/>
      <c r="L128" s="24"/>
      <c r="M128" s="198"/>
      <c r="N128" s="198"/>
      <c r="O128" s="197"/>
      <c r="P128" s="26"/>
      <c r="Q128" s="25"/>
      <c r="R128" s="24"/>
    </row>
    <row r="129" spans="1:29" s="186" customFormat="1" ht="12" hidden="1" customHeight="1">
      <c r="C129" s="194"/>
      <c r="E129" s="194" t="s">
        <v>37</v>
      </c>
      <c r="F129" s="196">
        <f>PRODUCT(O$13:O87) *E88+SUM(O92:O122)</f>
        <v>0</v>
      </c>
      <c r="G129" s="196">
        <f>PRODUCT(P$13:P87) *F88+ SUM(P92:P122)</f>
        <v>0</v>
      </c>
      <c r="H129" s="192"/>
      <c r="I129" s="193"/>
      <c r="J129" s="193"/>
      <c r="K129" s="195"/>
      <c r="L129" s="195"/>
      <c r="M129" s="191"/>
      <c r="N129" s="191"/>
      <c r="O129" s="190"/>
      <c r="P129" s="189"/>
      <c r="Q129" s="188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</row>
    <row r="130" spans="1:29" s="186" customFormat="1" ht="12" hidden="1" customHeight="1" thickBot="1">
      <c r="C130" s="194"/>
      <c r="E130" s="194" t="s">
        <v>35</v>
      </c>
      <c r="F130" s="193">
        <f>(F129*F128+G129)/F128</f>
        <v>0</v>
      </c>
      <c r="H130" s="192"/>
      <c r="K130" s="187"/>
      <c r="L130" s="187"/>
      <c r="M130" s="191"/>
      <c r="N130" s="191"/>
      <c r="O130" s="190"/>
      <c r="P130" s="189"/>
      <c r="Q130" s="188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</row>
    <row r="131" spans="1:29" ht="16.5" customHeight="1" thickBot="1">
      <c r="A131" s="68"/>
      <c r="B131" s="183"/>
      <c r="C131" s="183"/>
      <c r="D131" s="17" t="s">
        <v>392</v>
      </c>
      <c r="E131" s="383">
        <f>E132*E133</f>
        <v>0</v>
      </c>
      <c r="F131" s="384"/>
      <c r="G131" s="182"/>
      <c r="H131" s="1"/>
      <c r="J131" s="147"/>
      <c r="K131" s="147"/>
      <c r="N131" s="2"/>
      <c r="O131" s="2"/>
      <c r="P131" s="2"/>
      <c r="Y131" s="1"/>
    </row>
    <row r="132" spans="1:29" ht="16.5" customHeight="1">
      <c r="A132" s="68"/>
      <c r="B132" s="183"/>
      <c r="C132" s="183"/>
      <c r="D132" s="185" t="s">
        <v>391</v>
      </c>
      <c r="E132" s="182">
        <f>SUM(N138:N143)</f>
        <v>0.33999999999999997</v>
      </c>
      <c r="F132" s="183"/>
      <c r="G132" s="182"/>
      <c r="H132" s="1"/>
      <c r="J132" s="147"/>
      <c r="K132" s="147"/>
      <c r="N132" s="2"/>
      <c r="O132" s="2"/>
      <c r="P132" s="2"/>
      <c r="Y132" s="1"/>
    </row>
    <row r="133" spans="1:29" ht="16.5" customHeight="1">
      <c r="A133" s="68"/>
      <c r="B133" s="183"/>
      <c r="C133" s="183"/>
      <c r="D133" s="184" t="s">
        <v>390</v>
      </c>
      <c r="E133" s="182">
        <f>SUM(N147:N151)</f>
        <v>0</v>
      </c>
      <c r="F133" s="183"/>
      <c r="G133" s="182"/>
      <c r="H133" s="1"/>
      <c r="J133" s="147"/>
      <c r="K133" s="147"/>
      <c r="N133" s="2"/>
      <c r="O133" s="2"/>
      <c r="P133" s="2"/>
      <c r="Y133" s="1"/>
    </row>
    <row r="134" spans="1:29" ht="16.5" customHeight="1">
      <c r="A134" s="68"/>
      <c r="B134" s="183"/>
      <c r="C134" s="183"/>
      <c r="D134" s="183"/>
      <c r="E134" s="183"/>
      <c r="F134" s="183"/>
      <c r="G134" s="183"/>
      <c r="H134" s="182"/>
      <c r="K134" s="147"/>
      <c r="L134" s="147"/>
      <c r="N134" s="2"/>
      <c r="O134" s="2"/>
      <c r="P134" s="2"/>
    </row>
    <row r="135" spans="1:29" ht="16.5" customHeight="1">
      <c r="B135" s="183"/>
      <c r="C135" s="183"/>
      <c r="D135" s="183"/>
      <c r="E135" s="183"/>
      <c r="F135" s="183"/>
      <c r="G135" s="183"/>
      <c r="H135" s="182"/>
      <c r="K135" s="147"/>
      <c r="L135" s="147"/>
      <c r="N135" s="2"/>
      <c r="O135" s="2"/>
      <c r="P135" s="2"/>
    </row>
    <row r="136" spans="1:29" s="70" customFormat="1" ht="13.5" customHeight="1">
      <c r="A136" s="181"/>
      <c r="C136" s="180"/>
      <c r="D136" s="179" t="s">
        <v>389</v>
      </c>
      <c r="E136" s="178" t="s">
        <v>388</v>
      </c>
      <c r="F136" s="178" t="s">
        <v>387</v>
      </c>
      <c r="G136" s="165" t="s">
        <v>386</v>
      </c>
      <c r="H136" s="177"/>
      <c r="J136" s="176"/>
      <c r="K136" s="176"/>
      <c r="L136" s="71"/>
      <c r="M136" s="385" t="s">
        <v>54</v>
      </c>
      <c r="N136" s="385"/>
      <c r="O136" s="71"/>
      <c r="P136" s="71"/>
      <c r="Q136" s="71"/>
      <c r="R136" s="71"/>
      <c r="S136" s="71"/>
      <c r="T136" s="71"/>
      <c r="U136" s="71"/>
      <c r="V136" s="71"/>
      <c r="W136" s="71"/>
      <c r="X136" s="71"/>
    </row>
    <row r="137" spans="1:29" ht="14.85" customHeight="1">
      <c r="C137" s="175"/>
      <c r="D137" s="174" t="s">
        <v>40</v>
      </c>
      <c r="E137" s="162">
        <v>0.43</v>
      </c>
      <c r="F137" s="162">
        <v>0.17</v>
      </c>
      <c r="G137" s="162">
        <v>0.4</v>
      </c>
      <c r="H137" s="173"/>
      <c r="J137" s="147"/>
      <c r="K137" s="147"/>
      <c r="M137" s="125"/>
      <c r="N137" s="125"/>
      <c r="O137" s="2"/>
      <c r="P137" s="2"/>
      <c r="Y137" s="1"/>
    </row>
    <row r="138" spans="1:29">
      <c r="B138" s="68"/>
      <c r="C138" s="161" t="s">
        <v>385</v>
      </c>
      <c r="D138" s="113" t="s">
        <v>384</v>
      </c>
      <c r="E138" s="172">
        <v>1</v>
      </c>
      <c r="F138" s="172">
        <v>1</v>
      </c>
      <c r="G138" s="171"/>
      <c r="H138" s="158">
        <v>0.4</v>
      </c>
      <c r="J138" s="147"/>
      <c r="K138" s="147"/>
      <c r="M138" s="125">
        <f t="shared" ref="M138:M143" si="8">E$137*E138+F$137*F138+G$137*G138</f>
        <v>0.6</v>
      </c>
      <c r="N138" s="125">
        <f t="shared" ref="N138:N143" si="9">M138*H138</f>
        <v>0.24</v>
      </c>
      <c r="O138" s="2"/>
      <c r="P138" s="2"/>
      <c r="Y138" s="1"/>
    </row>
    <row r="139" spans="1:29">
      <c r="B139" s="68"/>
      <c r="C139" s="157" t="s">
        <v>383</v>
      </c>
      <c r="D139" s="117" t="s">
        <v>382</v>
      </c>
      <c r="E139" s="169"/>
      <c r="F139" s="169"/>
      <c r="G139" s="169"/>
      <c r="H139" s="154">
        <v>0.05</v>
      </c>
      <c r="J139" s="147"/>
      <c r="K139" s="147"/>
      <c r="M139" s="125">
        <f t="shared" si="8"/>
        <v>0</v>
      </c>
      <c r="N139" s="125">
        <f t="shared" si="9"/>
        <v>0</v>
      </c>
      <c r="O139" s="2"/>
      <c r="P139" s="2"/>
      <c r="Y139" s="1"/>
    </row>
    <row r="140" spans="1:29">
      <c r="B140" s="68"/>
      <c r="C140" s="157" t="s">
        <v>381</v>
      </c>
      <c r="D140" s="117" t="s">
        <v>380</v>
      </c>
      <c r="E140" s="169"/>
      <c r="F140" s="169"/>
      <c r="G140" s="169"/>
      <c r="H140" s="154">
        <v>0.1</v>
      </c>
      <c r="J140" s="147"/>
      <c r="K140" s="147"/>
      <c r="M140" s="125">
        <f t="shared" si="8"/>
        <v>0</v>
      </c>
      <c r="N140" s="125">
        <f t="shared" si="9"/>
        <v>0</v>
      </c>
      <c r="O140" s="2"/>
      <c r="P140" s="2"/>
      <c r="Y140" s="1"/>
    </row>
    <row r="141" spans="1:29">
      <c r="B141" s="68"/>
      <c r="C141" s="157" t="s">
        <v>379</v>
      </c>
      <c r="D141" s="117" t="s">
        <v>378</v>
      </c>
      <c r="E141" s="169"/>
      <c r="F141" s="169"/>
      <c r="G141" s="170">
        <v>1</v>
      </c>
      <c r="H141" s="154">
        <v>0.25</v>
      </c>
      <c r="J141" s="147"/>
      <c r="K141" s="147"/>
      <c r="M141" s="125">
        <f t="shared" si="8"/>
        <v>0.4</v>
      </c>
      <c r="N141" s="125">
        <f t="shared" si="9"/>
        <v>0.1</v>
      </c>
      <c r="O141" s="2"/>
      <c r="P141" s="2"/>
      <c r="Y141" s="1"/>
    </row>
    <row r="142" spans="1:29">
      <c r="B142" s="68"/>
      <c r="C142" s="157" t="s">
        <v>377</v>
      </c>
      <c r="D142" s="117" t="s">
        <v>376</v>
      </c>
      <c r="E142" s="169"/>
      <c r="F142" s="169"/>
      <c r="G142" s="169"/>
      <c r="H142" s="154">
        <v>0.1</v>
      </c>
      <c r="J142" s="147"/>
      <c r="K142" s="147"/>
      <c r="M142" s="125">
        <f t="shared" si="8"/>
        <v>0</v>
      </c>
      <c r="N142" s="125">
        <f t="shared" si="9"/>
        <v>0</v>
      </c>
      <c r="O142" s="2"/>
      <c r="P142" s="2"/>
      <c r="Y142" s="1"/>
    </row>
    <row r="143" spans="1:29">
      <c r="B143" s="68"/>
      <c r="C143" s="153" t="s">
        <v>375</v>
      </c>
      <c r="D143" s="109" t="s">
        <v>374</v>
      </c>
      <c r="E143" s="168"/>
      <c r="F143" s="168"/>
      <c r="G143" s="168"/>
      <c r="H143" s="151">
        <v>0.1</v>
      </c>
      <c r="J143" s="147"/>
      <c r="K143" s="147"/>
      <c r="M143" s="125">
        <f t="shared" si="8"/>
        <v>0</v>
      </c>
      <c r="N143" s="125">
        <f t="shared" si="9"/>
        <v>0</v>
      </c>
      <c r="O143" s="2"/>
      <c r="P143" s="2"/>
      <c r="Y143" s="1"/>
    </row>
    <row r="144" spans="1:29">
      <c r="G144" s="4"/>
      <c r="H144" s="1"/>
      <c r="J144" s="147"/>
      <c r="K144" s="147"/>
      <c r="M144" s="67"/>
      <c r="N144" s="67"/>
      <c r="O144" s="2"/>
      <c r="P144" s="2"/>
      <c r="Y144" s="1"/>
    </row>
    <row r="145" spans="3:25" ht="66" customHeight="1">
      <c r="D145" s="167" t="s">
        <v>373</v>
      </c>
      <c r="E145" s="166" t="s">
        <v>365</v>
      </c>
      <c r="F145" s="166" t="s">
        <v>364</v>
      </c>
      <c r="G145" s="165" t="s">
        <v>372</v>
      </c>
      <c r="H145" s="164" t="s">
        <v>40</v>
      </c>
      <c r="J145" s="147"/>
      <c r="K145" s="147"/>
      <c r="M145" s="382" t="s">
        <v>54</v>
      </c>
      <c r="N145" s="382"/>
      <c r="O145" s="2"/>
      <c r="P145" s="2"/>
      <c r="Y145" s="1"/>
    </row>
    <row r="146" spans="3:25">
      <c r="D146" s="163" t="s">
        <v>40</v>
      </c>
      <c r="E146" s="162">
        <v>0.85</v>
      </c>
      <c r="F146" s="162">
        <v>0.15</v>
      </c>
      <c r="G146" s="162">
        <v>0.9</v>
      </c>
      <c r="H146" s="151"/>
      <c r="J146" s="147"/>
      <c r="K146" s="147"/>
      <c r="M146" s="125"/>
      <c r="N146" s="125"/>
      <c r="O146" s="2"/>
      <c r="P146" s="2"/>
      <c r="Y146" s="1"/>
    </row>
    <row r="147" spans="3:25">
      <c r="D147" s="161" t="s">
        <v>371</v>
      </c>
      <c r="E147" s="160"/>
      <c r="F147" s="160"/>
      <c r="G147" s="159"/>
      <c r="H147" s="158">
        <v>0.41</v>
      </c>
      <c r="J147" s="147"/>
      <c r="K147" s="147"/>
      <c r="M147" s="125">
        <f>(E$146*E147+F$146*F147)*(1-G$146)+(E$146*E147+F$146*F147)*(1-G147)*G$146</f>
        <v>0</v>
      </c>
      <c r="N147" s="125">
        <f>M147*H147</f>
        <v>0</v>
      </c>
      <c r="O147" s="2"/>
      <c r="P147" s="2"/>
      <c r="Y147" s="1"/>
    </row>
    <row r="148" spans="3:25">
      <c r="D148" s="157" t="s">
        <v>370</v>
      </c>
      <c r="E148" s="156"/>
      <c r="F148" s="156"/>
      <c r="G148" s="155"/>
      <c r="H148" s="154">
        <v>0.16</v>
      </c>
      <c r="J148" s="147"/>
      <c r="K148" s="147"/>
      <c r="M148" s="125">
        <f>(E$146*E148+F$146*F148)*(1-G$146)+(E$146*E148+F$146*F148)*(1-G148)*G$146</f>
        <v>0</v>
      </c>
      <c r="N148" s="125">
        <f>M148*H148</f>
        <v>0</v>
      </c>
      <c r="O148" s="2"/>
      <c r="P148" s="2"/>
      <c r="Y148" s="1"/>
    </row>
    <row r="149" spans="3:25">
      <c r="D149" s="157" t="s">
        <v>369</v>
      </c>
      <c r="E149" s="156"/>
      <c r="F149" s="156"/>
      <c r="G149" s="155"/>
      <c r="H149" s="154">
        <v>0.39</v>
      </c>
      <c r="J149" s="147"/>
      <c r="K149" s="147"/>
      <c r="M149" s="125">
        <f>(E$146*E149+F$146*F149)*(1-G$146)+(E$146*E149+F$146*F149)*(1-G149)*G$146</f>
        <v>0</v>
      </c>
      <c r="N149" s="125">
        <f>M149*H149</f>
        <v>0</v>
      </c>
      <c r="O149" s="2"/>
      <c r="P149" s="2"/>
      <c r="Y149" s="1"/>
    </row>
    <row r="150" spans="3:25">
      <c r="D150" s="157" t="s">
        <v>368</v>
      </c>
      <c r="E150" s="156"/>
      <c r="F150" s="156"/>
      <c r="G150" s="155"/>
      <c r="H150" s="154">
        <v>0.01</v>
      </c>
      <c r="J150" s="147"/>
      <c r="K150" s="147"/>
      <c r="M150" s="125">
        <f>(E$146*E150+F$146*F150)*(1-G$146)+(E$146*E150+F$146*F150)*(1-G150)*G$146</f>
        <v>0</v>
      </c>
      <c r="N150" s="125">
        <f>M150*H150</f>
        <v>0</v>
      </c>
      <c r="O150" s="2"/>
      <c r="P150" s="2"/>
      <c r="Y150" s="1"/>
    </row>
    <row r="151" spans="3:25">
      <c r="D151" s="153" t="s">
        <v>367</v>
      </c>
      <c r="E151" s="386">
        <f>SUM(N156:N390)</f>
        <v>0</v>
      </c>
      <c r="F151" s="386"/>
      <c r="G151" s="152"/>
      <c r="H151" s="151">
        <v>0.03</v>
      </c>
      <c r="J151" s="147"/>
      <c r="K151" s="147"/>
      <c r="M151" s="125">
        <f>(E151+F151)*(1-G$146)+(E151+F151)*(1-G151)*G$146</f>
        <v>0</v>
      </c>
      <c r="N151" s="125">
        <f>M151*H151</f>
        <v>0</v>
      </c>
      <c r="O151" s="2"/>
      <c r="P151" s="2"/>
      <c r="Y151" s="1"/>
    </row>
    <row r="152" spans="3:25">
      <c r="G152" s="4"/>
      <c r="H152" s="1"/>
      <c r="J152" s="147"/>
      <c r="K152" s="147"/>
      <c r="M152" s="67"/>
      <c r="N152" s="67"/>
      <c r="O152" s="2"/>
      <c r="P152" s="2"/>
      <c r="Y152" s="1"/>
    </row>
    <row r="153" spans="3:25" ht="13.5" customHeight="1">
      <c r="C153" s="150"/>
      <c r="D153" s="149" t="s">
        <v>366</v>
      </c>
      <c r="E153" s="389" t="s">
        <v>365</v>
      </c>
      <c r="F153" s="389"/>
      <c r="G153" s="381" t="s">
        <v>364</v>
      </c>
      <c r="H153" s="381"/>
      <c r="I153" s="148"/>
      <c r="J153" s="147"/>
      <c r="K153" s="147"/>
      <c r="N153" s="2"/>
      <c r="O153" s="2"/>
      <c r="P153" s="2"/>
      <c r="Y153" s="1"/>
    </row>
    <row r="154" spans="3:25">
      <c r="C154" s="146" t="s">
        <v>363</v>
      </c>
      <c r="D154" s="145" t="s">
        <v>362</v>
      </c>
      <c r="E154" s="143" t="s">
        <v>361</v>
      </c>
      <c r="F154" s="143" t="s">
        <v>360</v>
      </c>
      <c r="G154" s="144" t="s">
        <v>361</v>
      </c>
      <c r="H154" s="143" t="s">
        <v>360</v>
      </c>
      <c r="I154" s="142" t="s">
        <v>40</v>
      </c>
      <c r="J154" s="137"/>
      <c r="K154" s="137"/>
      <c r="L154" s="137"/>
      <c r="M154" s="382" t="s">
        <v>54</v>
      </c>
      <c r="N154" s="382"/>
      <c r="O154" s="2"/>
      <c r="P154" s="2"/>
      <c r="Y154" s="1"/>
    </row>
    <row r="155" spans="3:25">
      <c r="C155" s="141"/>
      <c r="D155" s="140" t="s">
        <v>40</v>
      </c>
      <c r="E155" s="139">
        <v>0.6</v>
      </c>
      <c r="F155" s="139">
        <v>0.3</v>
      </c>
      <c r="G155" s="139">
        <v>0.06</v>
      </c>
      <c r="H155" s="139">
        <v>0.04</v>
      </c>
      <c r="I155" s="138"/>
      <c r="J155" s="137"/>
      <c r="K155" s="137"/>
      <c r="L155" s="137"/>
      <c r="M155" s="125"/>
      <c r="N155" s="125"/>
      <c r="O155" s="2"/>
      <c r="P155" s="2"/>
      <c r="Y155" s="1"/>
    </row>
    <row r="156" spans="3:25">
      <c r="C156" s="136">
        <v>1</v>
      </c>
      <c r="D156" s="135" t="s">
        <v>359</v>
      </c>
      <c r="E156" s="111"/>
      <c r="F156" s="111"/>
      <c r="G156" s="111"/>
      <c r="H156" s="111"/>
      <c r="I156" s="134">
        <v>0.1</v>
      </c>
      <c r="J156" s="67"/>
      <c r="K156" s="67"/>
      <c r="M156" s="125">
        <f t="shared" ref="M156:M219" si="10">E$155*E156+F$155*F156+G$155*G156+H$155*H156</f>
        <v>0</v>
      </c>
      <c r="N156" s="125">
        <f t="shared" ref="N156:N219" si="11">M156*I156</f>
        <v>0</v>
      </c>
      <c r="O156" s="2"/>
      <c r="P156" s="2"/>
      <c r="Y156" s="1"/>
    </row>
    <row r="157" spans="3:25">
      <c r="C157" s="133">
        <v>1</v>
      </c>
      <c r="D157" s="132" t="s">
        <v>358</v>
      </c>
      <c r="E157" s="131"/>
      <c r="F157" s="131"/>
      <c r="G157" s="131"/>
      <c r="H157" s="131"/>
      <c r="I157" s="130">
        <v>0.04</v>
      </c>
      <c r="J157" s="67"/>
      <c r="K157" s="67"/>
      <c r="M157" s="125">
        <f t="shared" si="10"/>
        <v>0</v>
      </c>
      <c r="N157" s="125">
        <f t="shared" si="11"/>
        <v>0</v>
      </c>
      <c r="O157" s="2"/>
      <c r="P157" s="2"/>
      <c r="Y157" s="1"/>
    </row>
    <row r="158" spans="3:25">
      <c r="C158" s="133">
        <v>1</v>
      </c>
      <c r="D158" s="132" t="s">
        <v>357</v>
      </c>
      <c r="E158" s="131"/>
      <c r="F158" s="131"/>
      <c r="G158" s="131"/>
      <c r="H158" s="131"/>
      <c r="I158" s="130">
        <v>0.08</v>
      </c>
      <c r="J158" s="67"/>
      <c r="K158" s="67"/>
      <c r="M158" s="125">
        <f t="shared" si="10"/>
        <v>0</v>
      </c>
      <c r="N158" s="125">
        <f t="shared" si="11"/>
        <v>0</v>
      </c>
      <c r="O158" s="2"/>
      <c r="P158" s="2"/>
      <c r="Y158" s="1"/>
    </row>
    <row r="159" spans="3:25">
      <c r="C159" s="133">
        <v>1</v>
      </c>
      <c r="D159" s="132" t="s">
        <v>356</v>
      </c>
      <c r="E159" s="131"/>
      <c r="F159" s="131"/>
      <c r="G159" s="131"/>
      <c r="H159" s="131"/>
      <c r="I159" s="130">
        <v>0.09</v>
      </c>
      <c r="J159" s="67"/>
      <c r="K159" s="67"/>
      <c r="M159" s="125">
        <f t="shared" si="10"/>
        <v>0</v>
      </c>
      <c r="N159" s="125">
        <f t="shared" si="11"/>
        <v>0</v>
      </c>
      <c r="O159" s="2"/>
      <c r="P159" s="2"/>
      <c r="Y159" s="1"/>
    </row>
    <row r="160" spans="3:25">
      <c r="C160" s="133">
        <v>2</v>
      </c>
      <c r="D160" s="132" t="s">
        <v>355</v>
      </c>
      <c r="E160" s="131"/>
      <c r="F160" s="131"/>
      <c r="G160" s="131"/>
      <c r="H160" s="131"/>
      <c r="I160" s="130">
        <v>1.6E-2</v>
      </c>
      <c r="J160" s="67"/>
      <c r="K160" s="67"/>
      <c r="M160" s="125">
        <f t="shared" si="10"/>
        <v>0</v>
      </c>
      <c r="N160" s="125">
        <f t="shared" si="11"/>
        <v>0</v>
      </c>
      <c r="O160" s="2"/>
      <c r="P160" s="2"/>
      <c r="Y160" s="1"/>
    </row>
    <row r="161" spans="3:25">
      <c r="C161" s="133">
        <v>2</v>
      </c>
      <c r="D161" s="132" t="s">
        <v>354</v>
      </c>
      <c r="E161" s="131"/>
      <c r="F161" s="131"/>
      <c r="G161" s="131"/>
      <c r="H161" s="131"/>
      <c r="I161" s="130">
        <v>0.05</v>
      </c>
      <c r="J161" s="67"/>
      <c r="K161" s="67"/>
      <c r="M161" s="125">
        <f t="shared" si="10"/>
        <v>0</v>
      </c>
      <c r="N161" s="125">
        <f t="shared" si="11"/>
        <v>0</v>
      </c>
      <c r="O161" s="2"/>
      <c r="P161" s="2"/>
      <c r="Y161" s="1"/>
    </row>
    <row r="162" spans="3:25">
      <c r="C162" s="133">
        <v>2</v>
      </c>
      <c r="D162" s="132" t="s">
        <v>353</v>
      </c>
      <c r="E162" s="131"/>
      <c r="F162" s="131"/>
      <c r="G162" s="131"/>
      <c r="H162" s="131"/>
      <c r="I162" s="130">
        <v>1.6E-2</v>
      </c>
      <c r="J162" s="67"/>
      <c r="K162" s="67"/>
      <c r="M162" s="125">
        <f t="shared" si="10"/>
        <v>0</v>
      </c>
      <c r="N162" s="125">
        <f t="shared" si="11"/>
        <v>0</v>
      </c>
      <c r="O162" s="2"/>
      <c r="P162" s="2"/>
      <c r="Y162" s="1"/>
    </row>
    <row r="163" spans="3:25">
      <c r="C163" s="133">
        <v>2</v>
      </c>
      <c r="D163" s="132" t="s">
        <v>352</v>
      </c>
      <c r="E163" s="131"/>
      <c r="F163" s="131"/>
      <c r="G163" s="131"/>
      <c r="H163" s="131"/>
      <c r="I163" s="130">
        <v>1.6E-2</v>
      </c>
      <c r="J163" s="67"/>
      <c r="K163" s="67"/>
      <c r="M163" s="125">
        <f t="shared" si="10"/>
        <v>0</v>
      </c>
      <c r="N163" s="125">
        <f t="shared" si="11"/>
        <v>0</v>
      </c>
      <c r="O163" s="2"/>
      <c r="P163" s="2"/>
      <c r="Y163" s="1"/>
    </row>
    <row r="164" spans="3:25">
      <c r="C164" s="133">
        <v>2</v>
      </c>
      <c r="D164" s="132" t="s">
        <v>351</v>
      </c>
      <c r="E164" s="131"/>
      <c r="F164" s="131"/>
      <c r="G164" s="131"/>
      <c r="H164" s="131"/>
      <c r="I164" s="130">
        <v>1.9E-2</v>
      </c>
      <c r="J164" s="67"/>
      <c r="K164" s="67"/>
      <c r="M164" s="125">
        <f t="shared" si="10"/>
        <v>0</v>
      </c>
      <c r="N164" s="125">
        <f t="shared" si="11"/>
        <v>0</v>
      </c>
      <c r="O164" s="2"/>
      <c r="P164" s="2"/>
      <c r="Y164" s="1"/>
    </row>
    <row r="165" spans="3:25">
      <c r="C165" s="133">
        <v>2</v>
      </c>
      <c r="D165" s="132" t="s">
        <v>350</v>
      </c>
      <c r="E165" s="131"/>
      <c r="F165" s="131"/>
      <c r="G165" s="131"/>
      <c r="H165" s="131"/>
      <c r="I165" s="130">
        <v>1.6E-2</v>
      </c>
      <c r="J165" s="67"/>
      <c r="K165" s="67"/>
      <c r="M165" s="125">
        <f t="shared" si="10"/>
        <v>0</v>
      </c>
      <c r="N165" s="125">
        <f t="shared" si="11"/>
        <v>0</v>
      </c>
      <c r="O165" s="2"/>
      <c r="P165" s="2"/>
      <c r="Y165" s="1"/>
    </row>
    <row r="166" spans="3:25">
      <c r="C166" s="133">
        <v>2</v>
      </c>
      <c r="D166" s="132" t="s">
        <v>349</v>
      </c>
      <c r="E166" s="131"/>
      <c r="F166" s="131"/>
      <c r="G166" s="131"/>
      <c r="H166" s="131"/>
      <c r="I166" s="130">
        <v>1.6E-2</v>
      </c>
      <c r="J166" s="67"/>
      <c r="K166" s="67"/>
      <c r="M166" s="125">
        <f t="shared" si="10"/>
        <v>0</v>
      </c>
      <c r="N166" s="125">
        <f t="shared" si="11"/>
        <v>0</v>
      </c>
      <c r="O166" s="2"/>
      <c r="P166" s="2"/>
      <c r="Y166" s="1"/>
    </row>
    <row r="167" spans="3:25">
      <c r="C167" s="133">
        <v>2</v>
      </c>
      <c r="D167" s="132" t="s">
        <v>348</v>
      </c>
      <c r="E167" s="131"/>
      <c r="F167" s="131"/>
      <c r="G167" s="131"/>
      <c r="H167" s="131"/>
      <c r="I167" s="130">
        <v>0.01</v>
      </c>
      <c r="J167" s="67"/>
      <c r="K167" s="67"/>
      <c r="M167" s="125">
        <f t="shared" si="10"/>
        <v>0</v>
      </c>
      <c r="N167" s="125">
        <f t="shared" si="11"/>
        <v>0</v>
      </c>
      <c r="O167" s="2"/>
      <c r="P167" s="2"/>
      <c r="Y167" s="1"/>
    </row>
    <row r="168" spans="3:25">
      <c r="C168" s="133">
        <v>2</v>
      </c>
      <c r="D168" s="132" t="s">
        <v>347</v>
      </c>
      <c r="E168" s="131"/>
      <c r="F168" s="131"/>
      <c r="G168" s="131"/>
      <c r="H168" s="131"/>
      <c r="I168" s="130">
        <v>1.6E-2</v>
      </c>
      <c r="J168" s="67"/>
      <c r="K168" s="67"/>
      <c r="M168" s="125">
        <f t="shared" si="10"/>
        <v>0</v>
      </c>
      <c r="N168" s="125">
        <f t="shared" si="11"/>
        <v>0</v>
      </c>
      <c r="O168" s="2"/>
      <c r="P168" s="2"/>
      <c r="Y168" s="1"/>
    </row>
    <row r="169" spans="3:25">
      <c r="C169" s="133">
        <v>2</v>
      </c>
      <c r="D169" s="132" t="s">
        <v>346</v>
      </c>
      <c r="E169" s="131"/>
      <c r="F169" s="131"/>
      <c r="G169" s="131"/>
      <c r="H169" s="131"/>
      <c r="I169" s="130">
        <v>0.01</v>
      </c>
      <c r="J169" s="67"/>
      <c r="K169" s="67"/>
      <c r="M169" s="125">
        <f t="shared" si="10"/>
        <v>0</v>
      </c>
      <c r="N169" s="125">
        <f t="shared" si="11"/>
        <v>0</v>
      </c>
      <c r="O169" s="2"/>
      <c r="P169" s="2"/>
      <c r="Y169" s="1"/>
    </row>
    <row r="170" spans="3:25">
      <c r="C170" s="133">
        <v>2</v>
      </c>
      <c r="D170" s="132" t="s">
        <v>345</v>
      </c>
      <c r="E170" s="131"/>
      <c r="F170" s="131"/>
      <c r="G170" s="131"/>
      <c r="H170" s="131"/>
      <c r="I170" s="130">
        <v>1.2E-2</v>
      </c>
      <c r="J170" s="67"/>
      <c r="K170" s="67"/>
      <c r="M170" s="125">
        <f t="shared" si="10"/>
        <v>0</v>
      </c>
      <c r="N170" s="125">
        <f t="shared" si="11"/>
        <v>0</v>
      </c>
      <c r="O170" s="2"/>
      <c r="P170" s="2"/>
      <c r="Y170" s="1"/>
    </row>
    <row r="171" spans="3:25">
      <c r="C171" s="133">
        <v>2</v>
      </c>
      <c r="D171" s="132" t="s">
        <v>344</v>
      </c>
      <c r="E171" s="131"/>
      <c r="F171" s="131"/>
      <c r="G171" s="131"/>
      <c r="H171" s="131"/>
      <c r="I171" s="130">
        <v>1.6E-2</v>
      </c>
      <c r="J171" s="67"/>
      <c r="K171" s="67"/>
      <c r="M171" s="125">
        <f t="shared" si="10"/>
        <v>0</v>
      </c>
      <c r="N171" s="125">
        <f t="shared" si="11"/>
        <v>0</v>
      </c>
      <c r="O171" s="2"/>
      <c r="P171" s="2"/>
      <c r="Y171" s="1"/>
    </row>
    <row r="172" spans="3:25">
      <c r="C172" s="133">
        <v>2</v>
      </c>
      <c r="D172" s="132" t="s">
        <v>343</v>
      </c>
      <c r="E172" s="131"/>
      <c r="F172" s="131"/>
      <c r="G172" s="131"/>
      <c r="H172" s="131"/>
      <c r="I172" s="130">
        <v>1.6E-2</v>
      </c>
      <c r="J172" s="67"/>
      <c r="K172" s="67"/>
      <c r="M172" s="125">
        <f t="shared" si="10"/>
        <v>0</v>
      </c>
      <c r="N172" s="125">
        <f t="shared" si="11"/>
        <v>0</v>
      </c>
      <c r="O172" s="2"/>
      <c r="P172" s="2"/>
      <c r="Y172" s="1"/>
    </row>
    <row r="173" spans="3:25">
      <c r="C173" s="133">
        <v>2</v>
      </c>
      <c r="D173" s="132" t="s">
        <v>342</v>
      </c>
      <c r="E173" s="131"/>
      <c r="F173" s="131"/>
      <c r="G173" s="131"/>
      <c r="H173" s="131"/>
      <c r="I173" s="130">
        <v>1.6E-2</v>
      </c>
      <c r="J173" s="67"/>
      <c r="K173" s="67"/>
      <c r="M173" s="125">
        <f t="shared" si="10"/>
        <v>0</v>
      </c>
      <c r="N173" s="125">
        <f t="shared" si="11"/>
        <v>0</v>
      </c>
      <c r="O173" s="2"/>
      <c r="P173" s="2"/>
      <c r="Y173" s="1"/>
    </row>
    <row r="174" spans="3:25">
      <c r="C174" s="133">
        <v>2</v>
      </c>
      <c r="D174" s="132" t="s">
        <v>341</v>
      </c>
      <c r="E174" s="131"/>
      <c r="F174" s="131"/>
      <c r="G174" s="131"/>
      <c r="H174" s="131"/>
      <c r="I174" s="130">
        <v>1.6E-2</v>
      </c>
      <c r="J174" s="67"/>
      <c r="K174" s="67"/>
      <c r="M174" s="125">
        <f t="shared" si="10"/>
        <v>0</v>
      </c>
      <c r="N174" s="125">
        <f t="shared" si="11"/>
        <v>0</v>
      </c>
      <c r="O174" s="2"/>
      <c r="P174" s="2"/>
      <c r="Y174" s="1"/>
    </row>
    <row r="175" spans="3:25">
      <c r="C175" s="133">
        <v>2</v>
      </c>
      <c r="D175" s="132" t="s">
        <v>340</v>
      </c>
      <c r="E175" s="131"/>
      <c r="F175" s="131"/>
      <c r="G175" s="131"/>
      <c r="H175" s="131"/>
      <c r="I175" s="130">
        <v>1.2E-2</v>
      </c>
      <c r="J175" s="67"/>
      <c r="K175" s="67"/>
      <c r="M175" s="125">
        <f t="shared" si="10"/>
        <v>0</v>
      </c>
      <c r="N175" s="125">
        <f t="shared" si="11"/>
        <v>0</v>
      </c>
      <c r="O175" s="2"/>
      <c r="P175" s="2"/>
      <c r="Y175" s="1"/>
    </row>
    <row r="176" spans="3:25">
      <c r="C176" s="133">
        <v>2</v>
      </c>
      <c r="D176" s="132" t="s">
        <v>339</v>
      </c>
      <c r="E176" s="131"/>
      <c r="F176" s="131"/>
      <c r="G176" s="131"/>
      <c r="H176" s="131"/>
      <c r="I176" s="130">
        <v>1.2E-2</v>
      </c>
      <c r="J176" s="67"/>
      <c r="K176" s="67"/>
      <c r="M176" s="125">
        <f t="shared" si="10"/>
        <v>0</v>
      </c>
      <c r="N176" s="125">
        <f t="shared" si="11"/>
        <v>0</v>
      </c>
      <c r="O176" s="2"/>
      <c r="P176" s="2"/>
      <c r="Y176" s="1"/>
    </row>
    <row r="177" spans="3:25">
      <c r="C177" s="133">
        <v>2</v>
      </c>
      <c r="D177" s="132" t="s">
        <v>338</v>
      </c>
      <c r="E177" s="131"/>
      <c r="F177" s="131"/>
      <c r="G177" s="131"/>
      <c r="H177" s="131"/>
      <c r="I177" s="130">
        <v>1.6E-2</v>
      </c>
      <c r="J177" s="67"/>
      <c r="K177" s="67"/>
      <c r="M177" s="125">
        <f t="shared" si="10"/>
        <v>0</v>
      </c>
      <c r="N177" s="125">
        <f t="shared" si="11"/>
        <v>0</v>
      </c>
      <c r="O177" s="2"/>
      <c r="P177" s="2"/>
      <c r="Y177" s="1"/>
    </row>
    <row r="178" spans="3:25">
      <c r="C178" s="133">
        <v>2</v>
      </c>
      <c r="D178" s="132" t="s">
        <v>337</v>
      </c>
      <c r="E178" s="131"/>
      <c r="F178" s="131"/>
      <c r="G178" s="131"/>
      <c r="H178" s="131"/>
      <c r="I178" s="130">
        <v>1.6E-2</v>
      </c>
      <c r="J178" s="67"/>
      <c r="K178" s="67"/>
      <c r="M178" s="125">
        <f t="shared" si="10"/>
        <v>0</v>
      </c>
      <c r="N178" s="125">
        <f t="shared" si="11"/>
        <v>0</v>
      </c>
      <c r="O178" s="2"/>
      <c r="P178" s="2"/>
      <c r="Y178" s="1"/>
    </row>
    <row r="179" spans="3:25">
      <c r="C179" s="133">
        <v>2</v>
      </c>
      <c r="D179" s="132" t="s">
        <v>336</v>
      </c>
      <c r="E179" s="131"/>
      <c r="F179" s="131"/>
      <c r="G179" s="131"/>
      <c r="H179" s="131"/>
      <c r="I179" s="130">
        <v>1.6E-2</v>
      </c>
      <c r="J179" s="67"/>
      <c r="K179" s="67"/>
      <c r="M179" s="125">
        <f t="shared" si="10"/>
        <v>0</v>
      </c>
      <c r="N179" s="125">
        <f t="shared" si="11"/>
        <v>0</v>
      </c>
      <c r="O179" s="2"/>
      <c r="P179" s="2"/>
      <c r="Y179" s="1"/>
    </row>
    <row r="180" spans="3:25">
      <c r="C180" s="133">
        <v>2</v>
      </c>
      <c r="D180" s="132" t="s">
        <v>335</v>
      </c>
      <c r="E180" s="131"/>
      <c r="F180" s="131"/>
      <c r="G180" s="131"/>
      <c r="H180" s="131"/>
      <c r="I180" s="130">
        <v>1.8000000000000002E-2</v>
      </c>
      <c r="J180" s="67"/>
      <c r="K180" s="67"/>
      <c r="M180" s="125">
        <f t="shared" si="10"/>
        <v>0</v>
      </c>
      <c r="N180" s="125">
        <f t="shared" si="11"/>
        <v>0</v>
      </c>
      <c r="O180" s="2"/>
      <c r="P180" s="2"/>
      <c r="Y180" s="1"/>
    </row>
    <row r="181" spans="3:25">
      <c r="C181" s="133">
        <v>2</v>
      </c>
      <c r="D181" s="132" t="s">
        <v>334</v>
      </c>
      <c r="E181" s="131"/>
      <c r="F181" s="131"/>
      <c r="G181" s="131"/>
      <c r="H181" s="131"/>
      <c r="I181" s="130">
        <v>1.8000000000000002E-2</v>
      </c>
      <c r="J181" s="67"/>
      <c r="K181" s="67"/>
      <c r="M181" s="125">
        <f t="shared" si="10"/>
        <v>0</v>
      </c>
      <c r="N181" s="125">
        <f t="shared" si="11"/>
        <v>0</v>
      </c>
      <c r="O181" s="2"/>
      <c r="P181" s="2"/>
      <c r="Y181" s="1"/>
    </row>
    <row r="182" spans="3:25">
      <c r="C182" s="133">
        <v>3</v>
      </c>
      <c r="D182" s="132" t="s">
        <v>333</v>
      </c>
      <c r="E182" s="131"/>
      <c r="F182" s="131"/>
      <c r="G182" s="131"/>
      <c r="H182" s="131"/>
      <c r="I182" s="130">
        <v>8.0000000000000002E-3</v>
      </c>
      <c r="J182" s="67"/>
      <c r="K182" s="67"/>
      <c r="M182" s="125">
        <f t="shared" si="10"/>
        <v>0</v>
      </c>
      <c r="N182" s="125">
        <f t="shared" si="11"/>
        <v>0</v>
      </c>
      <c r="O182" s="2"/>
      <c r="P182" s="2"/>
      <c r="Y182" s="1"/>
    </row>
    <row r="183" spans="3:25">
      <c r="C183" s="133">
        <v>3</v>
      </c>
      <c r="D183" s="132" t="s">
        <v>332</v>
      </c>
      <c r="E183" s="131"/>
      <c r="F183" s="131"/>
      <c r="G183" s="131"/>
      <c r="H183" s="131"/>
      <c r="I183" s="130">
        <v>8.0000000000000002E-3</v>
      </c>
      <c r="J183" s="67"/>
      <c r="K183" s="67"/>
      <c r="M183" s="125">
        <f t="shared" si="10"/>
        <v>0</v>
      </c>
      <c r="N183" s="125">
        <f t="shared" si="11"/>
        <v>0</v>
      </c>
      <c r="O183" s="2"/>
      <c r="P183" s="2"/>
      <c r="Y183" s="1"/>
    </row>
    <row r="184" spans="3:25">
      <c r="C184" s="133">
        <v>3</v>
      </c>
      <c r="D184" s="132" t="s">
        <v>331</v>
      </c>
      <c r="E184" s="131"/>
      <c r="F184" s="131"/>
      <c r="G184" s="131"/>
      <c r="H184" s="131"/>
      <c r="I184" s="130">
        <v>8.0000000000000002E-3</v>
      </c>
      <c r="J184" s="67"/>
      <c r="K184" s="67"/>
      <c r="M184" s="125">
        <f t="shared" si="10"/>
        <v>0</v>
      </c>
      <c r="N184" s="125">
        <f t="shared" si="11"/>
        <v>0</v>
      </c>
      <c r="O184" s="2"/>
      <c r="P184" s="2"/>
      <c r="Y184" s="1"/>
    </row>
    <row r="185" spans="3:25">
      <c r="C185" s="133">
        <v>3</v>
      </c>
      <c r="D185" s="132" t="s">
        <v>330</v>
      </c>
      <c r="E185" s="131"/>
      <c r="F185" s="131"/>
      <c r="G185" s="131"/>
      <c r="H185" s="131"/>
      <c r="I185" s="130">
        <v>8.0000000000000002E-3</v>
      </c>
      <c r="J185" s="67"/>
      <c r="K185" s="67"/>
      <c r="M185" s="125">
        <f t="shared" si="10"/>
        <v>0</v>
      </c>
      <c r="N185" s="125">
        <f t="shared" si="11"/>
        <v>0</v>
      </c>
      <c r="O185" s="2"/>
      <c r="P185" s="2"/>
      <c r="Y185" s="1"/>
    </row>
    <row r="186" spans="3:25">
      <c r="C186" s="133">
        <v>3</v>
      </c>
      <c r="D186" s="132" t="s">
        <v>329</v>
      </c>
      <c r="E186" s="131"/>
      <c r="F186" s="131"/>
      <c r="G186" s="131"/>
      <c r="H186" s="131"/>
      <c r="I186" s="130">
        <v>4.0000000000000001E-3</v>
      </c>
      <c r="J186" s="67"/>
      <c r="K186" s="67"/>
      <c r="M186" s="125">
        <f t="shared" si="10"/>
        <v>0</v>
      </c>
      <c r="N186" s="125">
        <f t="shared" si="11"/>
        <v>0</v>
      </c>
      <c r="O186" s="2"/>
      <c r="P186" s="2"/>
      <c r="Y186" s="1"/>
    </row>
    <row r="187" spans="3:25">
      <c r="C187" s="133">
        <v>3</v>
      </c>
      <c r="D187" s="132" t="s">
        <v>328</v>
      </c>
      <c r="E187" s="131"/>
      <c r="F187" s="131"/>
      <c r="G187" s="131"/>
      <c r="H187" s="131"/>
      <c r="I187" s="130">
        <v>2E-3</v>
      </c>
      <c r="J187" s="67"/>
      <c r="K187" s="67"/>
      <c r="M187" s="125">
        <f t="shared" si="10"/>
        <v>0</v>
      </c>
      <c r="N187" s="125">
        <f t="shared" si="11"/>
        <v>0</v>
      </c>
      <c r="O187" s="2"/>
      <c r="P187" s="2"/>
      <c r="Y187" s="1"/>
    </row>
    <row r="188" spans="3:25">
      <c r="C188" s="133">
        <v>3</v>
      </c>
      <c r="D188" s="132" t="s">
        <v>327</v>
      </c>
      <c r="E188" s="131"/>
      <c r="F188" s="131"/>
      <c r="G188" s="131"/>
      <c r="H188" s="131"/>
      <c r="I188" s="130">
        <v>8.0000000000000002E-3</v>
      </c>
      <c r="J188" s="67"/>
      <c r="K188" s="67"/>
      <c r="M188" s="125">
        <f t="shared" si="10"/>
        <v>0</v>
      </c>
      <c r="N188" s="125">
        <f t="shared" si="11"/>
        <v>0</v>
      </c>
      <c r="O188" s="2"/>
      <c r="P188" s="2"/>
      <c r="Y188" s="1"/>
    </row>
    <row r="189" spans="3:25">
      <c r="C189" s="133">
        <v>3</v>
      </c>
      <c r="D189" s="132" t="s">
        <v>326</v>
      </c>
      <c r="E189" s="131"/>
      <c r="F189" s="131"/>
      <c r="G189" s="131"/>
      <c r="H189" s="131"/>
      <c r="I189" s="130">
        <v>8.0000000000000002E-3</v>
      </c>
      <c r="J189" s="67"/>
      <c r="K189" s="67"/>
      <c r="M189" s="125">
        <f t="shared" si="10"/>
        <v>0</v>
      </c>
      <c r="N189" s="125">
        <f t="shared" si="11"/>
        <v>0</v>
      </c>
      <c r="O189" s="2"/>
      <c r="P189" s="2"/>
      <c r="Y189" s="1"/>
    </row>
    <row r="190" spans="3:25">
      <c r="C190" s="133">
        <v>3</v>
      </c>
      <c r="D190" s="132" t="s">
        <v>325</v>
      </c>
      <c r="E190" s="131"/>
      <c r="F190" s="131"/>
      <c r="G190" s="131"/>
      <c r="H190" s="131"/>
      <c r="I190" s="130">
        <v>8.0000000000000002E-3</v>
      </c>
      <c r="J190" s="67"/>
      <c r="K190" s="67"/>
      <c r="M190" s="125">
        <f t="shared" si="10"/>
        <v>0</v>
      </c>
      <c r="N190" s="125">
        <f t="shared" si="11"/>
        <v>0</v>
      </c>
      <c r="O190" s="2"/>
      <c r="P190" s="2"/>
      <c r="Y190" s="1"/>
    </row>
    <row r="191" spans="3:25">
      <c r="C191" s="133">
        <v>3</v>
      </c>
      <c r="D191" s="132" t="s">
        <v>324</v>
      </c>
      <c r="E191" s="131"/>
      <c r="F191" s="131"/>
      <c r="G191" s="131"/>
      <c r="H191" s="131"/>
      <c r="I191" s="130">
        <v>8.0000000000000002E-3</v>
      </c>
      <c r="J191" s="67"/>
      <c r="K191" s="67"/>
      <c r="M191" s="125">
        <f t="shared" si="10"/>
        <v>0</v>
      </c>
      <c r="N191" s="125">
        <f t="shared" si="11"/>
        <v>0</v>
      </c>
      <c r="O191" s="2"/>
      <c r="P191" s="2"/>
      <c r="Y191" s="1"/>
    </row>
    <row r="192" spans="3:25">
      <c r="C192" s="133">
        <v>3</v>
      </c>
      <c r="D192" s="132" t="s">
        <v>323</v>
      </c>
      <c r="E192" s="131"/>
      <c r="F192" s="131"/>
      <c r="G192" s="131"/>
      <c r="H192" s="131"/>
      <c r="I192" s="130">
        <v>2E-3</v>
      </c>
      <c r="J192" s="67"/>
      <c r="K192" s="67"/>
      <c r="M192" s="125">
        <f t="shared" si="10"/>
        <v>0</v>
      </c>
      <c r="N192" s="125">
        <f t="shared" si="11"/>
        <v>0</v>
      </c>
      <c r="O192" s="2"/>
      <c r="P192" s="2"/>
      <c r="Y192" s="1"/>
    </row>
    <row r="193" spans="3:25">
      <c r="C193" s="133">
        <v>3</v>
      </c>
      <c r="D193" s="132" t="s">
        <v>322</v>
      </c>
      <c r="E193" s="131"/>
      <c r="F193" s="131"/>
      <c r="G193" s="131"/>
      <c r="H193" s="131"/>
      <c r="I193" s="130">
        <v>2E-3</v>
      </c>
      <c r="J193" s="67"/>
      <c r="K193" s="67"/>
      <c r="M193" s="125">
        <f t="shared" si="10"/>
        <v>0</v>
      </c>
      <c r="N193" s="125">
        <f t="shared" si="11"/>
        <v>0</v>
      </c>
      <c r="O193" s="2"/>
      <c r="P193" s="2"/>
      <c r="Y193" s="1"/>
    </row>
    <row r="194" spans="3:25">
      <c r="C194" s="133">
        <v>3</v>
      </c>
      <c r="D194" s="132" t="s">
        <v>321</v>
      </c>
      <c r="E194" s="131"/>
      <c r="F194" s="131"/>
      <c r="G194" s="131"/>
      <c r="H194" s="131"/>
      <c r="I194" s="130">
        <v>2E-3</v>
      </c>
      <c r="J194" s="67"/>
      <c r="K194" s="67"/>
      <c r="M194" s="125">
        <f t="shared" si="10"/>
        <v>0</v>
      </c>
      <c r="N194" s="125">
        <f t="shared" si="11"/>
        <v>0</v>
      </c>
      <c r="O194" s="2"/>
      <c r="P194" s="2"/>
      <c r="Y194" s="1"/>
    </row>
    <row r="195" spans="3:25">
      <c r="C195" s="133">
        <v>3</v>
      </c>
      <c r="D195" s="132" t="s">
        <v>320</v>
      </c>
      <c r="E195" s="131"/>
      <c r="F195" s="131"/>
      <c r="G195" s="131"/>
      <c r="H195" s="131"/>
      <c r="I195" s="130">
        <v>8.0000000000000002E-3</v>
      </c>
      <c r="J195" s="67"/>
      <c r="K195" s="67"/>
      <c r="M195" s="125">
        <f t="shared" si="10"/>
        <v>0</v>
      </c>
      <c r="N195" s="125">
        <f t="shared" si="11"/>
        <v>0</v>
      </c>
      <c r="O195" s="2"/>
      <c r="P195" s="2"/>
      <c r="Y195" s="1"/>
    </row>
    <row r="196" spans="3:25">
      <c r="C196" s="133">
        <v>3</v>
      </c>
      <c r="D196" s="132" t="s">
        <v>319</v>
      </c>
      <c r="E196" s="131"/>
      <c r="F196" s="131"/>
      <c r="G196" s="131"/>
      <c r="H196" s="131"/>
      <c r="I196" s="130">
        <v>8.0000000000000002E-3</v>
      </c>
      <c r="J196" s="67"/>
      <c r="K196" s="67"/>
      <c r="M196" s="125">
        <f t="shared" si="10"/>
        <v>0</v>
      </c>
      <c r="N196" s="125">
        <f t="shared" si="11"/>
        <v>0</v>
      </c>
      <c r="O196" s="2"/>
      <c r="P196" s="2"/>
      <c r="Y196" s="1"/>
    </row>
    <row r="197" spans="3:25">
      <c r="C197" s="133">
        <v>3</v>
      </c>
      <c r="D197" s="132" t="s">
        <v>318</v>
      </c>
      <c r="E197" s="131"/>
      <c r="F197" s="131"/>
      <c r="G197" s="131"/>
      <c r="H197" s="131"/>
      <c r="I197" s="130">
        <v>2E-3</v>
      </c>
      <c r="J197" s="67"/>
      <c r="K197" s="67"/>
      <c r="M197" s="125">
        <f t="shared" si="10"/>
        <v>0</v>
      </c>
      <c r="N197" s="125">
        <f t="shared" si="11"/>
        <v>0</v>
      </c>
      <c r="O197" s="2"/>
      <c r="P197" s="2"/>
      <c r="Y197" s="1"/>
    </row>
    <row r="198" spans="3:25">
      <c r="C198" s="133">
        <v>3</v>
      </c>
      <c r="D198" s="132" t="s">
        <v>317</v>
      </c>
      <c r="E198" s="131"/>
      <c r="F198" s="131"/>
      <c r="G198" s="131"/>
      <c r="H198" s="131"/>
      <c r="I198" s="130">
        <v>8.0000000000000002E-3</v>
      </c>
      <c r="J198" s="67"/>
      <c r="K198" s="67"/>
      <c r="M198" s="125">
        <f t="shared" si="10"/>
        <v>0</v>
      </c>
      <c r="N198" s="125">
        <f t="shared" si="11"/>
        <v>0</v>
      </c>
      <c r="O198" s="2"/>
      <c r="P198" s="2"/>
      <c r="Y198" s="1"/>
    </row>
    <row r="199" spans="3:25">
      <c r="C199" s="133">
        <v>3</v>
      </c>
      <c r="D199" s="132" t="s">
        <v>316</v>
      </c>
      <c r="E199" s="131"/>
      <c r="F199" s="131"/>
      <c r="G199" s="131"/>
      <c r="H199" s="131"/>
      <c r="I199" s="130">
        <v>4.0000000000000001E-3</v>
      </c>
      <c r="J199" s="67"/>
      <c r="K199" s="67"/>
      <c r="M199" s="125">
        <f t="shared" si="10"/>
        <v>0</v>
      </c>
      <c r="N199" s="125">
        <f t="shared" si="11"/>
        <v>0</v>
      </c>
      <c r="O199" s="2"/>
      <c r="P199" s="2"/>
      <c r="Y199" s="1"/>
    </row>
    <row r="200" spans="3:25">
      <c r="C200" s="133">
        <v>4</v>
      </c>
      <c r="D200" s="132" t="s">
        <v>315</v>
      </c>
      <c r="E200" s="131"/>
      <c r="F200" s="131"/>
      <c r="G200" s="131"/>
      <c r="H200" s="131"/>
      <c r="I200" s="130">
        <v>2E-3</v>
      </c>
      <c r="J200" s="67"/>
      <c r="K200" s="67"/>
      <c r="M200" s="125">
        <f t="shared" si="10"/>
        <v>0</v>
      </c>
      <c r="N200" s="125">
        <f t="shared" si="11"/>
        <v>0</v>
      </c>
      <c r="O200" s="2"/>
      <c r="P200" s="2"/>
      <c r="Y200" s="1"/>
    </row>
    <row r="201" spans="3:25">
      <c r="C201" s="133">
        <v>4</v>
      </c>
      <c r="D201" s="132" t="s">
        <v>314</v>
      </c>
      <c r="E201" s="131"/>
      <c r="F201" s="131"/>
      <c r="G201" s="131"/>
      <c r="H201" s="131"/>
      <c r="I201" s="130">
        <v>2E-3</v>
      </c>
      <c r="J201" s="67"/>
      <c r="K201" s="67"/>
      <c r="M201" s="125">
        <f t="shared" si="10"/>
        <v>0</v>
      </c>
      <c r="N201" s="125">
        <f t="shared" si="11"/>
        <v>0</v>
      </c>
      <c r="O201" s="2"/>
      <c r="P201" s="2"/>
      <c r="Y201" s="1"/>
    </row>
    <row r="202" spans="3:25">
      <c r="C202" s="133">
        <v>4</v>
      </c>
      <c r="D202" s="132" t="s">
        <v>313</v>
      </c>
      <c r="E202" s="131"/>
      <c r="F202" s="131"/>
      <c r="G202" s="131"/>
      <c r="H202" s="131"/>
      <c r="I202" s="130">
        <v>2E-3</v>
      </c>
      <c r="J202" s="67"/>
      <c r="K202" s="67"/>
      <c r="M202" s="125">
        <f t="shared" si="10"/>
        <v>0</v>
      </c>
      <c r="N202" s="125">
        <f t="shared" si="11"/>
        <v>0</v>
      </c>
      <c r="O202" s="2"/>
      <c r="P202" s="2"/>
      <c r="Y202" s="1"/>
    </row>
    <row r="203" spans="3:25">
      <c r="C203" s="133">
        <v>4</v>
      </c>
      <c r="D203" s="132" t="s">
        <v>312</v>
      </c>
      <c r="E203" s="131"/>
      <c r="F203" s="131"/>
      <c r="G203" s="131"/>
      <c r="H203" s="131"/>
      <c r="I203" s="130">
        <v>2E-3</v>
      </c>
      <c r="J203" s="67"/>
      <c r="K203" s="67"/>
      <c r="M203" s="125">
        <f t="shared" si="10"/>
        <v>0</v>
      </c>
      <c r="N203" s="125">
        <f t="shared" si="11"/>
        <v>0</v>
      </c>
      <c r="O203" s="2"/>
      <c r="P203" s="2"/>
      <c r="Y203" s="1"/>
    </row>
    <row r="204" spans="3:25">
      <c r="C204" s="133">
        <v>4</v>
      </c>
      <c r="D204" s="132" t="s">
        <v>311</v>
      </c>
      <c r="E204" s="131"/>
      <c r="F204" s="131"/>
      <c r="G204" s="131"/>
      <c r="H204" s="131"/>
      <c r="I204" s="130">
        <v>2E-3</v>
      </c>
      <c r="J204" s="67"/>
      <c r="K204" s="67"/>
      <c r="M204" s="125">
        <f t="shared" si="10"/>
        <v>0</v>
      </c>
      <c r="N204" s="125">
        <f t="shared" si="11"/>
        <v>0</v>
      </c>
      <c r="O204" s="2"/>
      <c r="P204" s="2"/>
      <c r="Y204" s="1"/>
    </row>
    <row r="205" spans="3:25">
      <c r="C205" s="133">
        <v>4</v>
      </c>
      <c r="D205" s="132" t="s">
        <v>310</v>
      </c>
      <c r="E205" s="131"/>
      <c r="F205" s="131"/>
      <c r="G205" s="131"/>
      <c r="H205" s="131"/>
      <c r="I205" s="130">
        <v>2E-3</v>
      </c>
      <c r="J205" s="67"/>
      <c r="K205" s="67"/>
      <c r="M205" s="125">
        <f t="shared" si="10"/>
        <v>0</v>
      </c>
      <c r="N205" s="125">
        <f t="shared" si="11"/>
        <v>0</v>
      </c>
      <c r="O205" s="2"/>
      <c r="P205" s="2"/>
      <c r="Y205" s="1"/>
    </row>
    <row r="206" spans="3:25">
      <c r="C206" s="133">
        <v>4</v>
      </c>
      <c r="D206" s="132" t="s">
        <v>309</v>
      </c>
      <c r="E206" s="131"/>
      <c r="F206" s="131"/>
      <c r="G206" s="131"/>
      <c r="H206" s="131"/>
      <c r="I206" s="130">
        <v>2E-3</v>
      </c>
      <c r="J206" s="67"/>
      <c r="K206" s="67"/>
      <c r="M206" s="125">
        <f t="shared" si="10"/>
        <v>0</v>
      </c>
      <c r="N206" s="125">
        <f t="shared" si="11"/>
        <v>0</v>
      </c>
      <c r="O206" s="2"/>
      <c r="P206" s="2"/>
      <c r="Y206" s="1"/>
    </row>
    <row r="207" spans="3:25">
      <c r="C207" s="133">
        <v>4</v>
      </c>
      <c r="D207" s="132" t="s">
        <v>308</v>
      </c>
      <c r="E207" s="131"/>
      <c r="F207" s="131"/>
      <c r="G207" s="131"/>
      <c r="H207" s="131"/>
      <c r="I207" s="130">
        <v>2E-3</v>
      </c>
      <c r="J207" s="67"/>
      <c r="K207" s="67"/>
      <c r="M207" s="125">
        <f t="shared" si="10"/>
        <v>0</v>
      </c>
      <c r="N207" s="125">
        <f t="shared" si="11"/>
        <v>0</v>
      </c>
      <c r="O207" s="2"/>
      <c r="P207" s="2"/>
      <c r="Y207" s="1"/>
    </row>
    <row r="208" spans="3:25">
      <c r="C208" s="133">
        <v>4</v>
      </c>
      <c r="D208" s="132" t="s">
        <v>307</v>
      </c>
      <c r="E208" s="131"/>
      <c r="F208" s="131"/>
      <c r="G208" s="131"/>
      <c r="H208" s="131"/>
      <c r="I208" s="130">
        <v>2E-3</v>
      </c>
      <c r="J208" s="67"/>
      <c r="K208" s="67"/>
      <c r="M208" s="125">
        <f t="shared" si="10"/>
        <v>0</v>
      </c>
      <c r="N208" s="125">
        <f t="shared" si="11"/>
        <v>0</v>
      </c>
      <c r="O208" s="2"/>
      <c r="P208" s="2"/>
      <c r="Y208" s="1"/>
    </row>
    <row r="209" spans="3:25">
      <c r="C209" s="133">
        <v>4</v>
      </c>
      <c r="D209" s="132" t="s">
        <v>306</v>
      </c>
      <c r="E209" s="131"/>
      <c r="F209" s="131"/>
      <c r="G209" s="131"/>
      <c r="H209" s="131"/>
      <c r="I209" s="130">
        <v>2E-3</v>
      </c>
      <c r="J209" s="67"/>
      <c r="K209" s="67"/>
      <c r="M209" s="125">
        <f t="shared" si="10"/>
        <v>0</v>
      </c>
      <c r="N209" s="125">
        <f t="shared" si="11"/>
        <v>0</v>
      </c>
      <c r="O209" s="2"/>
      <c r="P209" s="2"/>
      <c r="Y209" s="1"/>
    </row>
    <row r="210" spans="3:25">
      <c r="C210" s="133">
        <v>4</v>
      </c>
      <c r="D210" s="132" t="s">
        <v>305</v>
      </c>
      <c r="E210" s="131"/>
      <c r="F210" s="131"/>
      <c r="G210" s="131"/>
      <c r="H210" s="131"/>
      <c r="I210" s="130">
        <v>2E-3</v>
      </c>
      <c r="J210" s="67"/>
      <c r="K210" s="67"/>
      <c r="M210" s="125">
        <f t="shared" si="10"/>
        <v>0</v>
      </c>
      <c r="N210" s="125">
        <f t="shared" si="11"/>
        <v>0</v>
      </c>
      <c r="O210" s="2"/>
      <c r="P210" s="2"/>
      <c r="Y210" s="1"/>
    </row>
    <row r="211" spans="3:25">
      <c r="C211" s="133">
        <v>4</v>
      </c>
      <c r="D211" s="132" t="s">
        <v>304</v>
      </c>
      <c r="E211" s="131"/>
      <c r="F211" s="131"/>
      <c r="G211" s="131"/>
      <c r="H211" s="131"/>
      <c r="I211" s="130">
        <v>2E-3</v>
      </c>
      <c r="J211" s="67"/>
      <c r="K211" s="67"/>
      <c r="M211" s="125">
        <f t="shared" si="10"/>
        <v>0</v>
      </c>
      <c r="N211" s="125">
        <f t="shared" si="11"/>
        <v>0</v>
      </c>
      <c r="O211" s="2"/>
      <c r="P211" s="2"/>
      <c r="Y211" s="1"/>
    </row>
    <row r="212" spans="3:25">
      <c r="C212" s="133">
        <v>4</v>
      </c>
      <c r="D212" s="132" t="s">
        <v>303</v>
      </c>
      <c r="E212" s="131"/>
      <c r="F212" s="131"/>
      <c r="G212" s="131"/>
      <c r="H212" s="131"/>
      <c r="I212" s="130">
        <v>2E-3</v>
      </c>
      <c r="J212" s="67"/>
      <c r="K212" s="67"/>
      <c r="M212" s="125">
        <f t="shared" si="10"/>
        <v>0</v>
      </c>
      <c r="N212" s="125">
        <f t="shared" si="11"/>
        <v>0</v>
      </c>
      <c r="O212" s="2"/>
      <c r="P212" s="2"/>
      <c r="Y212" s="1"/>
    </row>
    <row r="213" spans="3:25">
      <c r="C213" s="133">
        <v>4</v>
      </c>
      <c r="D213" s="132" t="s">
        <v>302</v>
      </c>
      <c r="E213" s="131"/>
      <c r="F213" s="131"/>
      <c r="G213" s="131"/>
      <c r="H213" s="131"/>
      <c r="I213" s="130">
        <v>2E-3</v>
      </c>
      <c r="J213" s="67"/>
      <c r="K213" s="67"/>
      <c r="M213" s="125">
        <f t="shared" si="10"/>
        <v>0</v>
      </c>
      <c r="N213" s="125">
        <f t="shared" si="11"/>
        <v>0</v>
      </c>
      <c r="O213" s="2"/>
      <c r="P213" s="2"/>
      <c r="Y213" s="1"/>
    </row>
    <row r="214" spans="3:25">
      <c r="C214" s="133">
        <v>4</v>
      </c>
      <c r="D214" s="132" t="s">
        <v>301</v>
      </c>
      <c r="E214" s="131"/>
      <c r="F214" s="131"/>
      <c r="G214" s="131"/>
      <c r="H214" s="131"/>
      <c r="I214" s="130">
        <v>2E-3</v>
      </c>
      <c r="J214" s="67"/>
      <c r="K214" s="67"/>
      <c r="M214" s="125">
        <f t="shared" si="10"/>
        <v>0</v>
      </c>
      <c r="N214" s="125">
        <f t="shared" si="11"/>
        <v>0</v>
      </c>
      <c r="O214" s="2"/>
      <c r="P214" s="2"/>
      <c r="Y214" s="1"/>
    </row>
    <row r="215" spans="3:25">
      <c r="C215" s="133">
        <v>4</v>
      </c>
      <c r="D215" s="132" t="s">
        <v>300</v>
      </c>
      <c r="E215" s="131"/>
      <c r="F215" s="131"/>
      <c r="G215" s="131"/>
      <c r="H215" s="131"/>
      <c r="I215" s="130">
        <v>2E-3</v>
      </c>
      <c r="J215" s="67"/>
      <c r="K215" s="67"/>
      <c r="M215" s="125">
        <f t="shared" si="10"/>
        <v>0</v>
      </c>
      <c r="N215" s="125">
        <f t="shared" si="11"/>
        <v>0</v>
      </c>
      <c r="O215" s="2"/>
      <c r="P215" s="2"/>
      <c r="Y215" s="1"/>
    </row>
    <row r="216" spans="3:25">
      <c r="C216" s="133">
        <v>4</v>
      </c>
      <c r="D216" s="132" t="s">
        <v>299</v>
      </c>
      <c r="E216" s="131"/>
      <c r="F216" s="131"/>
      <c r="G216" s="131"/>
      <c r="H216" s="131"/>
      <c r="I216" s="130">
        <v>2E-3</v>
      </c>
      <c r="J216" s="67"/>
      <c r="K216" s="67"/>
      <c r="M216" s="125">
        <f t="shared" si="10"/>
        <v>0</v>
      </c>
      <c r="N216" s="125">
        <f t="shared" si="11"/>
        <v>0</v>
      </c>
      <c r="O216" s="2"/>
      <c r="P216" s="2"/>
      <c r="Y216" s="1"/>
    </row>
    <row r="217" spans="3:25">
      <c r="C217" s="133">
        <v>4</v>
      </c>
      <c r="D217" s="132" t="s">
        <v>298</v>
      </c>
      <c r="E217" s="131"/>
      <c r="F217" s="131"/>
      <c r="G217" s="131"/>
      <c r="H217" s="131"/>
      <c r="I217" s="130">
        <v>2E-3</v>
      </c>
      <c r="J217" s="67"/>
      <c r="K217" s="67"/>
      <c r="M217" s="125">
        <f t="shared" si="10"/>
        <v>0</v>
      </c>
      <c r="N217" s="125">
        <f t="shared" si="11"/>
        <v>0</v>
      </c>
      <c r="O217" s="2"/>
      <c r="P217" s="2"/>
      <c r="Y217" s="1"/>
    </row>
    <row r="218" spans="3:25">
      <c r="C218" s="133">
        <v>4</v>
      </c>
      <c r="D218" s="132" t="s">
        <v>297</v>
      </c>
      <c r="E218" s="131"/>
      <c r="F218" s="131"/>
      <c r="G218" s="131"/>
      <c r="H218" s="131"/>
      <c r="I218" s="130">
        <v>2E-3</v>
      </c>
      <c r="J218" s="67"/>
      <c r="K218" s="67"/>
      <c r="M218" s="125">
        <f t="shared" si="10"/>
        <v>0</v>
      </c>
      <c r="N218" s="125">
        <f t="shared" si="11"/>
        <v>0</v>
      </c>
      <c r="O218" s="2"/>
      <c r="P218" s="2"/>
      <c r="Y218" s="1"/>
    </row>
    <row r="219" spans="3:25">
      <c r="C219" s="133">
        <v>4</v>
      </c>
      <c r="D219" s="132" t="s">
        <v>296</v>
      </c>
      <c r="E219" s="131"/>
      <c r="F219" s="131"/>
      <c r="G219" s="131"/>
      <c r="H219" s="131"/>
      <c r="I219" s="130">
        <v>2E-3</v>
      </c>
      <c r="J219" s="67"/>
      <c r="K219" s="67"/>
      <c r="M219" s="125">
        <f t="shared" si="10"/>
        <v>0</v>
      </c>
      <c r="N219" s="125">
        <f t="shared" si="11"/>
        <v>0</v>
      </c>
      <c r="O219" s="2"/>
      <c r="P219" s="2"/>
      <c r="Y219" s="1"/>
    </row>
    <row r="220" spans="3:25">
      <c r="C220" s="133">
        <v>4</v>
      </c>
      <c r="D220" s="132" t="s">
        <v>295</v>
      </c>
      <c r="E220" s="131"/>
      <c r="F220" s="131"/>
      <c r="G220" s="131"/>
      <c r="H220" s="131"/>
      <c r="I220" s="130">
        <v>2E-3</v>
      </c>
      <c r="J220" s="67"/>
      <c r="K220" s="67"/>
      <c r="M220" s="125">
        <f t="shared" ref="M220:M283" si="12">E$155*E220+F$155*F220+G$155*G220+H$155*H220</f>
        <v>0</v>
      </c>
      <c r="N220" s="125">
        <f t="shared" ref="N220:N283" si="13">M220*I220</f>
        <v>0</v>
      </c>
      <c r="O220" s="2"/>
      <c r="P220" s="2"/>
      <c r="Y220" s="1"/>
    </row>
    <row r="221" spans="3:25">
      <c r="C221" s="133">
        <v>4</v>
      </c>
      <c r="D221" s="132" t="s">
        <v>294</v>
      </c>
      <c r="E221" s="131"/>
      <c r="F221" s="131"/>
      <c r="G221" s="131"/>
      <c r="H221" s="131"/>
      <c r="I221" s="130">
        <v>2E-3</v>
      </c>
      <c r="J221" s="67"/>
      <c r="K221" s="67"/>
      <c r="M221" s="125">
        <f t="shared" si="12"/>
        <v>0</v>
      </c>
      <c r="N221" s="125">
        <f t="shared" si="13"/>
        <v>0</v>
      </c>
      <c r="O221" s="2"/>
      <c r="P221" s="2"/>
      <c r="Y221" s="1"/>
    </row>
    <row r="222" spans="3:25">
      <c r="C222" s="133">
        <v>5</v>
      </c>
      <c r="D222" s="132" t="s">
        <v>293</v>
      </c>
      <c r="E222" s="131"/>
      <c r="F222" s="131"/>
      <c r="G222" s="131"/>
      <c r="H222" s="131"/>
      <c r="I222" s="130">
        <v>2E-3</v>
      </c>
      <c r="J222" s="67"/>
      <c r="K222" s="67"/>
      <c r="M222" s="125">
        <f t="shared" si="12"/>
        <v>0</v>
      </c>
      <c r="N222" s="125">
        <f t="shared" si="13"/>
        <v>0</v>
      </c>
      <c r="O222" s="2"/>
      <c r="P222" s="2"/>
      <c r="Y222" s="1"/>
    </row>
    <row r="223" spans="3:25">
      <c r="C223" s="133">
        <v>5</v>
      </c>
      <c r="D223" s="132" t="s">
        <v>292</v>
      </c>
      <c r="E223" s="131"/>
      <c r="F223" s="131"/>
      <c r="G223" s="131"/>
      <c r="H223" s="131"/>
      <c r="I223" s="130">
        <v>2E-3</v>
      </c>
      <c r="J223" s="67"/>
      <c r="K223" s="67"/>
      <c r="M223" s="125">
        <f t="shared" si="12"/>
        <v>0</v>
      </c>
      <c r="N223" s="125">
        <f t="shared" si="13"/>
        <v>0</v>
      </c>
      <c r="O223" s="2"/>
      <c r="P223" s="2"/>
      <c r="Y223" s="1"/>
    </row>
    <row r="224" spans="3:25">
      <c r="C224" s="133">
        <v>5</v>
      </c>
      <c r="D224" s="132" t="s">
        <v>291</v>
      </c>
      <c r="E224" s="131"/>
      <c r="F224" s="131"/>
      <c r="G224" s="131"/>
      <c r="H224" s="131"/>
      <c r="I224" s="130">
        <v>1E-3</v>
      </c>
      <c r="J224" s="67"/>
      <c r="K224" s="67"/>
      <c r="M224" s="125">
        <f t="shared" si="12"/>
        <v>0</v>
      </c>
      <c r="N224" s="125">
        <f t="shared" si="13"/>
        <v>0</v>
      </c>
      <c r="O224" s="2"/>
      <c r="P224" s="2"/>
      <c r="Y224" s="1"/>
    </row>
    <row r="225" spans="3:25">
      <c r="C225" s="133">
        <v>5</v>
      </c>
      <c r="D225" s="132" t="s">
        <v>290</v>
      </c>
      <c r="E225" s="131"/>
      <c r="F225" s="131"/>
      <c r="G225" s="131"/>
      <c r="H225" s="131"/>
      <c r="I225" s="130">
        <v>1E-3</v>
      </c>
      <c r="J225" s="67"/>
      <c r="K225" s="67"/>
      <c r="M225" s="125">
        <f t="shared" si="12"/>
        <v>0</v>
      </c>
      <c r="N225" s="125">
        <f t="shared" si="13"/>
        <v>0</v>
      </c>
      <c r="O225" s="2"/>
      <c r="P225" s="2"/>
      <c r="Y225" s="1"/>
    </row>
    <row r="226" spans="3:25">
      <c r="C226" s="133">
        <v>5</v>
      </c>
      <c r="D226" s="132" t="s">
        <v>289</v>
      </c>
      <c r="E226" s="131"/>
      <c r="F226" s="131"/>
      <c r="G226" s="131"/>
      <c r="H226" s="131"/>
      <c r="I226" s="130">
        <v>1E-3</v>
      </c>
      <c r="J226" s="67"/>
      <c r="K226" s="67"/>
      <c r="M226" s="125">
        <f t="shared" si="12"/>
        <v>0</v>
      </c>
      <c r="N226" s="125">
        <f t="shared" si="13"/>
        <v>0</v>
      </c>
      <c r="O226" s="2"/>
      <c r="P226" s="2"/>
      <c r="Y226" s="1"/>
    </row>
    <row r="227" spans="3:25">
      <c r="C227" s="133">
        <v>5</v>
      </c>
      <c r="D227" s="132" t="s">
        <v>288</v>
      </c>
      <c r="E227" s="131"/>
      <c r="F227" s="131"/>
      <c r="G227" s="131"/>
      <c r="H227" s="131"/>
      <c r="I227" s="130">
        <v>1E-3</v>
      </c>
      <c r="J227" s="67"/>
      <c r="K227" s="67"/>
      <c r="M227" s="125">
        <f t="shared" si="12"/>
        <v>0</v>
      </c>
      <c r="N227" s="125">
        <f t="shared" si="13"/>
        <v>0</v>
      </c>
      <c r="O227" s="2"/>
      <c r="P227" s="2"/>
      <c r="Y227" s="1"/>
    </row>
    <row r="228" spans="3:25">
      <c r="C228" s="133">
        <v>5</v>
      </c>
      <c r="D228" s="132" t="s">
        <v>287</v>
      </c>
      <c r="E228" s="131"/>
      <c r="F228" s="131"/>
      <c r="G228" s="131"/>
      <c r="H228" s="131"/>
      <c r="I228" s="130">
        <v>1E-3</v>
      </c>
      <c r="J228" s="67"/>
      <c r="K228" s="67"/>
      <c r="M228" s="125">
        <f t="shared" si="12"/>
        <v>0</v>
      </c>
      <c r="N228" s="125">
        <f t="shared" si="13"/>
        <v>0</v>
      </c>
      <c r="O228" s="2"/>
      <c r="P228" s="2"/>
      <c r="Y228" s="1"/>
    </row>
    <row r="229" spans="3:25">
      <c r="C229" s="133">
        <v>5</v>
      </c>
      <c r="D229" s="132" t="s">
        <v>286</v>
      </c>
      <c r="E229" s="131"/>
      <c r="F229" s="131"/>
      <c r="G229" s="131"/>
      <c r="H229" s="131"/>
      <c r="I229" s="130">
        <v>1E-3</v>
      </c>
      <c r="J229" s="67"/>
      <c r="K229" s="67"/>
      <c r="M229" s="125">
        <f t="shared" si="12"/>
        <v>0</v>
      </c>
      <c r="N229" s="125">
        <f t="shared" si="13"/>
        <v>0</v>
      </c>
      <c r="O229" s="2"/>
      <c r="P229" s="2"/>
      <c r="Y229" s="1"/>
    </row>
    <row r="230" spans="3:25">
      <c r="C230" s="133">
        <v>5</v>
      </c>
      <c r="D230" s="132" t="s">
        <v>285</v>
      </c>
      <c r="E230" s="131"/>
      <c r="F230" s="131"/>
      <c r="G230" s="131"/>
      <c r="H230" s="131"/>
      <c r="I230" s="130">
        <v>1E-3</v>
      </c>
      <c r="J230" s="67"/>
      <c r="K230" s="67"/>
      <c r="M230" s="125">
        <f t="shared" si="12"/>
        <v>0</v>
      </c>
      <c r="N230" s="125">
        <f t="shared" si="13"/>
        <v>0</v>
      </c>
      <c r="O230" s="2"/>
      <c r="P230" s="2"/>
      <c r="Y230" s="1"/>
    </row>
    <row r="231" spans="3:25">
      <c r="C231" s="133">
        <v>5</v>
      </c>
      <c r="D231" s="132" t="s">
        <v>284</v>
      </c>
      <c r="E231" s="131"/>
      <c r="F231" s="131"/>
      <c r="G231" s="131"/>
      <c r="H231" s="131"/>
      <c r="I231" s="130">
        <v>1E-3</v>
      </c>
      <c r="J231" s="67"/>
      <c r="K231" s="67"/>
      <c r="M231" s="125">
        <f t="shared" si="12"/>
        <v>0</v>
      </c>
      <c r="N231" s="125">
        <f t="shared" si="13"/>
        <v>0</v>
      </c>
      <c r="O231" s="2"/>
      <c r="P231" s="2"/>
      <c r="Y231" s="1"/>
    </row>
    <row r="232" spans="3:25">
      <c r="C232" s="133">
        <v>5</v>
      </c>
      <c r="D232" s="132" t="s">
        <v>283</v>
      </c>
      <c r="E232" s="131"/>
      <c r="F232" s="131"/>
      <c r="G232" s="131"/>
      <c r="H232" s="131"/>
      <c r="I232" s="130">
        <v>1E-3</v>
      </c>
      <c r="J232" s="67"/>
      <c r="K232" s="67"/>
      <c r="M232" s="125">
        <f t="shared" si="12"/>
        <v>0</v>
      </c>
      <c r="N232" s="125">
        <f t="shared" si="13"/>
        <v>0</v>
      </c>
      <c r="O232" s="2"/>
      <c r="P232" s="2"/>
      <c r="Y232" s="1"/>
    </row>
    <row r="233" spans="3:25">
      <c r="C233" s="133">
        <v>5</v>
      </c>
      <c r="D233" s="132" t="s">
        <v>282</v>
      </c>
      <c r="E233" s="131"/>
      <c r="F233" s="131"/>
      <c r="G233" s="131"/>
      <c r="H233" s="131"/>
      <c r="I233" s="130">
        <v>1E-3</v>
      </c>
      <c r="J233" s="67"/>
      <c r="K233" s="67"/>
      <c r="M233" s="125">
        <f t="shared" si="12"/>
        <v>0</v>
      </c>
      <c r="N233" s="125">
        <f t="shared" si="13"/>
        <v>0</v>
      </c>
      <c r="O233" s="2"/>
      <c r="P233" s="2"/>
      <c r="Y233" s="1"/>
    </row>
    <row r="234" spans="3:25">
      <c r="C234" s="133">
        <v>5</v>
      </c>
      <c r="D234" s="132" t="s">
        <v>281</v>
      </c>
      <c r="E234" s="131"/>
      <c r="F234" s="131"/>
      <c r="G234" s="131"/>
      <c r="H234" s="131"/>
      <c r="I234" s="130">
        <v>1E-3</v>
      </c>
      <c r="J234" s="67"/>
      <c r="K234" s="67"/>
      <c r="M234" s="125">
        <f t="shared" si="12"/>
        <v>0</v>
      </c>
      <c r="N234" s="125">
        <f t="shared" si="13"/>
        <v>0</v>
      </c>
      <c r="O234" s="2"/>
      <c r="P234" s="2"/>
      <c r="Y234" s="1"/>
    </row>
    <row r="235" spans="3:25">
      <c r="C235" s="133">
        <v>5</v>
      </c>
      <c r="D235" s="132" t="s">
        <v>280</v>
      </c>
      <c r="E235" s="131"/>
      <c r="F235" s="131"/>
      <c r="G235" s="131"/>
      <c r="H235" s="131"/>
      <c r="I235" s="130">
        <v>1E-3</v>
      </c>
      <c r="J235" s="67"/>
      <c r="K235" s="67"/>
      <c r="M235" s="125">
        <f t="shared" si="12"/>
        <v>0</v>
      </c>
      <c r="N235" s="125">
        <f t="shared" si="13"/>
        <v>0</v>
      </c>
      <c r="O235" s="2"/>
      <c r="P235" s="2"/>
      <c r="Y235" s="1"/>
    </row>
    <row r="236" spans="3:25">
      <c r="C236" s="133">
        <v>5</v>
      </c>
      <c r="D236" s="132" t="s">
        <v>279</v>
      </c>
      <c r="E236" s="131"/>
      <c r="F236" s="131"/>
      <c r="G236" s="131"/>
      <c r="H236" s="131"/>
      <c r="I236" s="130">
        <v>1E-3</v>
      </c>
      <c r="J236" s="67"/>
      <c r="K236" s="67"/>
      <c r="M236" s="125">
        <f t="shared" si="12"/>
        <v>0</v>
      </c>
      <c r="N236" s="125">
        <f t="shared" si="13"/>
        <v>0</v>
      </c>
      <c r="O236" s="2"/>
      <c r="P236" s="2"/>
      <c r="Y236" s="1"/>
    </row>
    <row r="237" spans="3:25">
      <c r="C237" s="133">
        <v>5</v>
      </c>
      <c r="D237" s="132" t="s">
        <v>278</v>
      </c>
      <c r="E237" s="131"/>
      <c r="F237" s="131"/>
      <c r="G237" s="131"/>
      <c r="H237" s="131"/>
      <c r="I237" s="130">
        <v>1E-3</v>
      </c>
      <c r="J237" s="67"/>
      <c r="K237" s="67"/>
      <c r="M237" s="125">
        <f t="shared" si="12"/>
        <v>0</v>
      </c>
      <c r="N237" s="125">
        <f t="shared" si="13"/>
        <v>0</v>
      </c>
      <c r="O237" s="2"/>
      <c r="P237" s="2"/>
      <c r="Y237" s="1"/>
    </row>
    <row r="238" spans="3:25">
      <c r="C238" s="133">
        <v>5</v>
      </c>
      <c r="D238" s="132" t="s">
        <v>277</v>
      </c>
      <c r="E238" s="131"/>
      <c r="F238" s="131"/>
      <c r="G238" s="131"/>
      <c r="H238" s="131"/>
      <c r="I238" s="130">
        <v>1E-3</v>
      </c>
      <c r="J238" s="67"/>
      <c r="K238" s="67"/>
      <c r="M238" s="125">
        <f t="shared" si="12"/>
        <v>0</v>
      </c>
      <c r="N238" s="125">
        <f t="shared" si="13"/>
        <v>0</v>
      </c>
      <c r="O238" s="2"/>
      <c r="P238" s="2"/>
      <c r="Y238" s="1"/>
    </row>
    <row r="239" spans="3:25">
      <c r="C239" s="133">
        <v>5</v>
      </c>
      <c r="D239" s="132" t="s">
        <v>276</v>
      </c>
      <c r="E239" s="131"/>
      <c r="F239" s="131"/>
      <c r="G239" s="131"/>
      <c r="H239" s="131"/>
      <c r="I239" s="130">
        <v>1E-3</v>
      </c>
      <c r="J239" s="67"/>
      <c r="K239" s="67"/>
      <c r="M239" s="125">
        <f t="shared" si="12"/>
        <v>0</v>
      </c>
      <c r="N239" s="125">
        <f t="shared" si="13"/>
        <v>0</v>
      </c>
      <c r="O239" s="2"/>
      <c r="P239" s="2"/>
      <c r="Y239" s="1"/>
    </row>
    <row r="240" spans="3:25">
      <c r="C240" s="133">
        <v>5</v>
      </c>
      <c r="D240" s="132" t="s">
        <v>275</v>
      </c>
      <c r="E240" s="131"/>
      <c r="F240" s="131"/>
      <c r="G240" s="131"/>
      <c r="H240" s="131"/>
      <c r="I240" s="130">
        <v>1E-3</v>
      </c>
      <c r="J240" s="67"/>
      <c r="K240" s="67"/>
      <c r="M240" s="125">
        <f t="shared" si="12"/>
        <v>0</v>
      </c>
      <c r="N240" s="125">
        <f t="shared" si="13"/>
        <v>0</v>
      </c>
      <c r="O240" s="2"/>
      <c r="P240" s="2"/>
      <c r="Y240" s="1"/>
    </row>
    <row r="241" spans="3:25">
      <c r="C241" s="133">
        <v>5</v>
      </c>
      <c r="D241" s="132" t="s">
        <v>274</v>
      </c>
      <c r="E241" s="131"/>
      <c r="F241" s="131"/>
      <c r="G241" s="131"/>
      <c r="H241" s="131"/>
      <c r="I241" s="130">
        <v>1E-3</v>
      </c>
      <c r="J241" s="67"/>
      <c r="K241" s="67"/>
      <c r="M241" s="125">
        <f t="shared" si="12"/>
        <v>0</v>
      </c>
      <c r="N241" s="125">
        <f t="shared" si="13"/>
        <v>0</v>
      </c>
      <c r="O241" s="2"/>
      <c r="P241" s="2"/>
      <c r="Y241" s="1"/>
    </row>
    <row r="242" spans="3:25">
      <c r="C242" s="133">
        <v>5</v>
      </c>
      <c r="D242" s="132" t="s">
        <v>273</v>
      </c>
      <c r="E242" s="131"/>
      <c r="F242" s="131"/>
      <c r="G242" s="131"/>
      <c r="H242" s="131"/>
      <c r="I242" s="130">
        <v>1E-3</v>
      </c>
      <c r="J242" s="67"/>
      <c r="K242" s="67"/>
      <c r="M242" s="125">
        <f t="shared" si="12"/>
        <v>0</v>
      </c>
      <c r="N242" s="125">
        <f t="shared" si="13"/>
        <v>0</v>
      </c>
      <c r="O242" s="2"/>
      <c r="P242" s="2"/>
      <c r="Y242" s="1"/>
    </row>
    <row r="243" spans="3:25">
      <c r="C243" s="133">
        <v>6</v>
      </c>
      <c r="D243" s="132" t="s">
        <v>272</v>
      </c>
      <c r="E243" s="131"/>
      <c r="F243" s="131"/>
      <c r="G243" s="131"/>
      <c r="H243" s="131"/>
      <c r="I243" s="130">
        <v>1E-3</v>
      </c>
      <c r="J243" s="67"/>
      <c r="K243" s="67"/>
      <c r="M243" s="125">
        <f t="shared" si="12"/>
        <v>0</v>
      </c>
      <c r="N243" s="125">
        <f t="shared" si="13"/>
        <v>0</v>
      </c>
      <c r="O243" s="2"/>
      <c r="P243" s="2"/>
      <c r="Y243" s="1"/>
    </row>
    <row r="244" spans="3:25">
      <c r="C244" s="133">
        <v>6</v>
      </c>
      <c r="D244" s="132" t="s">
        <v>271</v>
      </c>
      <c r="E244" s="131"/>
      <c r="F244" s="131"/>
      <c r="G244" s="131"/>
      <c r="H244" s="131"/>
      <c r="I244" s="130">
        <v>1E-3</v>
      </c>
      <c r="J244" s="67"/>
      <c r="K244" s="67"/>
      <c r="M244" s="125">
        <f t="shared" si="12"/>
        <v>0</v>
      </c>
      <c r="N244" s="125">
        <f t="shared" si="13"/>
        <v>0</v>
      </c>
      <c r="O244" s="2"/>
      <c r="P244" s="2"/>
      <c r="Y244" s="1"/>
    </row>
    <row r="245" spans="3:25">
      <c r="C245" s="133">
        <v>6</v>
      </c>
      <c r="D245" s="132" t="s">
        <v>270</v>
      </c>
      <c r="E245" s="131"/>
      <c r="F245" s="131"/>
      <c r="G245" s="131"/>
      <c r="H245" s="131"/>
      <c r="I245" s="130">
        <v>1E-3</v>
      </c>
      <c r="J245" s="67"/>
      <c r="K245" s="67"/>
      <c r="M245" s="125">
        <f t="shared" si="12"/>
        <v>0</v>
      </c>
      <c r="N245" s="125">
        <f t="shared" si="13"/>
        <v>0</v>
      </c>
      <c r="O245" s="2"/>
      <c r="P245" s="2"/>
      <c r="Y245" s="1"/>
    </row>
    <row r="246" spans="3:25">
      <c r="C246" s="133">
        <v>6</v>
      </c>
      <c r="D246" s="132" t="s">
        <v>269</v>
      </c>
      <c r="E246" s="131"/>
      <c r="F246" s="131"/>
      <c r="G246" s="131"/>
      <c r="H246" s="131"/>
      <c r="I246" s="130">
        <v>1E-3</v>
      </c>
      <c r="J246" s="67"/>
      <c r="K246" s="67"/>
      <c r="M246" s="125">
        <f t="shared" si="12"/>
        <v>0</v>
      </c>
      <c r="N246" s="125">
        <f t="shared" si="13"/>
        <v>0</v>
      </c>
      <c r="O246" s="2"/>
      <c r="P246" s="2"/>
      <c r="Y246" s="1"/>
    </row>
    <row r="247" spans="3:25">
      <c r="C247" s="133">
        <v>6</v>
      </c>
      <c r="D247" s="132" t="s">
        <v>268</v>
      </c>
      <c r="E247" s="131"/>
      <c r="F247" s="131"/>
      <c r="G247" s="131"/>
      <c r="H247" s="131"/>
      <c r="I247" s="130">
        <v>1E-3</v>
      </c>
      <c r="J247" s="67"/>
      <c r="K247" s="67"/>
      <c r="M247" s="125">
        <f t="shared" si="12"/>
        <v>0</v>
      </c>
      <c r="N247" s="125">
        <f t="shared" si="13"/>
        <v>0</v>
      </c>
      <c r="O247" s="2"/>
      <c r="P247" s="2"/>
      <c r="Y247" s="1"/>
    </row>
    <row r="248" spans="3:25">
      <c r="C248" s="133">
        <v>6</v>
      </c>
      <c r="D248" s="132" t="s">
        <v>267</v>
      </c>
      <c r="E248" s="131"/>
      <c r="F248" s="131"/>
      <c r="G248" s="131"/>
      <c r="H248" s="131"/>
      <c r="I248" s="130">
        <v>1E-3</v>
      </c>
      <c r="J248" s="67"/>
      <c r="K248" s="67"/>
      <c r="M248" s="125">
        <f t="shared" si="12"/>
        <v>0</v>
      </c>
      <c r="N248" s="125">
        <f t="shared" si="13"/>
        <v>0</v>
      </c>
      <c r="O248" s="2"/>
      <c r="P248" s="2"/>
      <c r="Y248" s="1"/>
    </row>
    <row r="249" spans="3:25">
      <c r="C249" s="133">
        <v>6</v>
      </c>
      <c r="D249" s="132" t="s">
        <v>266</v>
      </c>
      <c r="E249" s="131"/>
      <c r="F249" s="131"/>
      <c r="G249" s="131"/>
      <c r="H249" s="131"/>
      <c r="I249" s="130">
        <v>1E-3</v>
      </c>
      <c r="J249" s="67"/>
      <c r="K249" s="67"/>
      <c r="M249" s="125">
        <f t="shared" si="12"/>
        <v>0</v>
      </c>
      <c r="N249" s="125">
        <f t="shared" si="13"/>
        <v>0</v>
      </c>
      <c r="O249" s="2"/>
      <c r="P249" s="2"/>
      <c r="Y249" s="1"/>
    </row>
    <row r="250" spans="3:25">
      <c r="C250" s="133">
        <v>6</v>
      </c>
      <c r="D250" s="132" t="s">
        <v>265</v>
      </c>
      <c r="E250" s="131"/>
      <c r="F250" s="131"/>
      <c r="G250" s="131"/>
      <c r="H250" s="131"/>
      <c r="I250" s="130">
        <v>1E-3</v>
      </c>
      <c r="J250" s="67"/>
      <c r="K250" s="67"/>
      <c r="M250" s="125">
        <f t="shared" si="12"/>
        <v>0</v>
      </c>
      <c r="N250" s="125">
        <f t="shared" si="13"/>
        <v>0</v>
      </c>
      <c r="O250" s="2"/>
      <c r="P250" s="2"/>
      <c r="Y250" s="1"/>
    </row>
    <row r="251" spans="3:25">
      <c r="C251" s="133">
        <v>6</v>
      </c>
      <c r="D251" s="132" t="s">
        <v>264</v>
      </c>
      <c r="E251" s="131"/>
      <c r="F251" s="131"/>
      <c r="G251" s="131"/>
      <c r="H251" s="131"/>
      <c r="I251" s="130">
        <v>1E-3</v>
      </c>
      <c r="J251" s="67"/>
      <c r="K251" s="67"/>
      <c r="M251" s="125">
        <f t="shared" si="12"/>
        <v>0</v>
      </c>
      <c r="N251" s="125">
        <f t="shared" si="13"/>
        <v>0</v>
      </c>
      <c r="O251" s="2"/>
      <c r="P251" s="2"/>
      <c r="Y251" s="1"/>
    </row>
    <row r="252" spans="3:25">
      <c r="C252" s="133">
        <v>6</v>
      </c>
      <c r="D252" s="132" t="s">
        <v>263</v>
      </c>
      <c r="E252" s="131"/>
      <c r="F252" s="131"/>
      <c r="G252" s="131"/>
      <c r="H252" s="131"/>
      <c r="I252" s="130">
        <v>1E-3</v>
      </c>
      <c r="J252" s="67"/>
      <c r="K252" s="67"/>
      <c r="M252" s="125">
        <f t="shared" si="12"/>
        <v>0</v>
      </c>
      <c r="N252" s="125">
        <f t="shared" si="13"/>
        <v>0</v>
      </c>
      <c r="O252" s="2"/>
      <c r="P252" s="2"/>
      <c r="Y252" s="1"/>
    </row>
    <row r="253" spans="3:25">
      <c r="C253" s="133">
        <v>6</v>
      </c>
      <c r="D253" s="132" t="s">
        <v>262</v>
      </c>
      <c r="E253" s="131"/>
      <c r="F253" s="131"/>
      <c r="G253" s="131"/>
      <c r="H253" s="131"/>
      <c r="I253" s="130">
        <v>1E-3</v>
      </c>
      <c r="J253" s="67"/>
      <c r="K253" s="67"/>
      <c r="M253" s="125">
        <f t="shared" si="12"/>
        <v>0</v>
      </c>
      <c r="N253" s="125">
        <f t="shared" si="13"/>
        <v>0</v>
      </c>
      <c r="O253" s="2"/>
      <c r="P253" s="2"/>
      <c r="Y253" s="1"/>
    </row>
    <row r="254" spans="3:25">
      <c r="C254" s="133">
        <v>6</v>
      </c>
      <c r="D254" s="132" t="s">
        <v>261</v>
      </c>
      <c r="E254" s="131"/>
      <c r="F254" s="131"/>
      <c r="G254" s="131"/>
      <c r="H254" s="131"/>
      <c r="I254" s="130">
        <v>1E-3</v>
      </c>
      <c r="J254" s="67"/>
      <c r="K254" s="67"/>
      <c r="M254" s="125">
        <f t="shared" si="12"/>
        <v>0</v>
      </c>
      <c r="N254" s="125">
        <f t="shared" si="13"/>
        <v>0</v>
      </c>
      <c r="O254" s="2"/>
      <c r="P254" s="2"/>
      <c r="Y254" s="1"/>
    </row>
    <row r="255" spans="3:25">
      <c r="C255" s="133">
        <v>6</v>
      </c>
      <c r="D255" s="132" t="s">
        <v>260</v>
      </c>
      <c r="E255" s="131"/>
      <c r="F255" s="131"/>
      <c r="G255" s="131"/>
      <c r="H255" s="131"/>
      <c r="I255" s="130">
        <v>1E-3</v>
      </c>
      <c r="J255" s="67"/>
      <c r="K255" s="67"/>
      <c r="M255" s="125">
        <f t="shared" si="12"/>
        <v>0</v>
      </c>
      <c r="N255" s="125">
        <f t="shared" si="13"/>
        <v>0</v>
      </c>
      <c r="O255" s="2"/>
      <c r="P255" s="2"/>
      <c r="Y255" s="1"/>
    </row>
    <row r="256" spans="3:25">
      <c r="C256" s="133">
        <v>6</v>
      </c>
      <c r="D256" s="132" t="s">
        <v>259</v>
      </c>
      <c r="E256" s="131"/>
      <c r="F256" s="131"/>
      <c r="G256" s="131"/>
      <c r="H256" s="131"/>
      <c r="I256" s="130">
        <v>1E-3</v>
      </c>
      <c r="J256" s="67"/>
      <c r="K256" s="67"/>
      <c r="M256" s="125">
        <f t="shared" si="12"/>
        <v>0</v>
      </c>
      <c r="N256" s="125">
        <f t="shared" si="13"/>
        <v>0</v>
      </c>
      <c r="O256" s="2"/>
      <c r="P256" s="2"/>
      <c r="Y256" s="1"/>
    </row>
    <row r="257" spans="3:25">
      <c r="C257" s="133">
        <v>6</v>
      </c>
      <c r="D257" s="132" t="s">
        <v>258</v>
      </c>
      <c r="E257" s="131"/>
      <c r="F257" s="131"/>
      <c r="G257" s="131"/>
      <c r="H257" s="131"/>
      <c r="I257" s="130">
        <v>1E-3</v>
      </c>
      <c r="J257" s="67"/>
      <c r="K257" s="67"/>
      <c r="M257" s="125">
        <f t="shared" si="12"/>
        <v>0</v>
      </c>
      <c r="N257" s="125">
        <f t="shared" si="13"/>
        <v>0</v>
      </c>
      <c r="O257" s="2"/>
      <c r="P257" s="2"/>
      <c r="Y257" s="1"/>
    </row>
    <row r="258" spans="3:25">
      <c r="C258" s="133">
        <v>6</v>
      </c>
      <c r="D258" s="132" t="s">
        <v>257</v>
      </c>
      <c r="E258" s="131"/>
      <c r="F258" s="131"/>
      <c r="G258" s="131"/>
      <c r="H258" s="131"/>
      <c r="I258" s="130">
        <v>1E-3</v>
      </c>
      <c r="J258" s="67"/>
      <c r="K258" s="67"/>
      <c r="M258" s="125">
        <f t="shared" si="12"/>
        <v>0</v>
      </c>
      <c r="N258" s="125">
        <f t="shared" si="13"/>
        <v>0</v>
      </c>
      <c r="O258" s="2"/>
      <c r="P258" s="2"/>
      <c r="Y258" s="1"/>
    </row>
    <row r="259" spans="3:25">
      <c r="C259" s="133">
        <v>6</v>
      </c>
      <c r="D259" s="132" t="s">
        <v>256</v>
      </c>
      <c r="E259" s="131"/>
      <c r="F259" s="131"/>
      <c r="G259" s="131"/>
      <c r="H259" s="131"/>
      <c r="I259" s="130">
        <v>1E-3</v>
      </c>
      <c r="J259" s="67"/>
      <c r="K259" s="67"/>
      <c r="M259" s="125">
        <f t="shared" si="12"/>
        <v>0</v>
      </c>
      <c r="N259" s="125">
        <f t="shared" si="13"/>
        <v>0</v>
      </c>
      <c r="O259" s="2"/>
      <c r="P259" s="2"/>
      <c r="Y259" s="1"/>
    </row>
    <row r="260" spans="3:25">
      <c r="C260" s="133">
        <v>6</v>
      </c>
      <c r="D260" s="132" t="s">
        <v>255</v>
      </c>
      <c r="E260" s="131"/>
      <c r="F260" s="131"/>
      <c r="G260" s="131"/>
      <c r="H260" s="131"/>
      <c r="I260" s="130">
        <v>1E-3</v>
      </c>
      <c r="J260" s="67"/>
      <c r="K260" s="67"/>
      <c r="M260" s="125">
        <f t="shared" si="12"/>
        <v>0</v>
      </c>
      <c r="N260" s="125">
        <f t="shared" si="13"/>
        <v>0</v>
      </c>
      <c r="O260" s="2"/>
      <c r="P260" s="2"/>
      <c r="Y260" s="1"/>
    </row>
    <row r="261" spans="3:25">
      <c r="C261" s="133">
        <v>6</v>
      </c>
      <c r="D261" s="132" t="s">
        <v>254</v>
      </c>
      <c r="E261" s="131"/>
      <c r="F261" s="131"/>
      <c r="G261" s="131"/>
      <c r="H261" s="131"/>
      <c r="I261" s="130">
        <v>1E-3</v>
      </c>
      <c r="J261" s="67"/>
      <c r="K261" s="67"/>
      <c r="M261" s="125">
        <f t="shared" si="12"/>
        <v>0</v>
      </c>
      <c r="N261" s="125">
        <f t="shared" si="13"/>
        <v>0</v>
      </c>
      <c r="O261" s="2"/>
      <c r="P261" s="2"/>
      <c r="Y261" s="1"/>
    </row>
    <row r="262" spans="3:25">
      <c r="C262" s="133">
        <v>6</v>
      </c>
      <c r="D262" s="132" t="s">
        <v>253</v>
      </c>
      <c r="E262" s="131"/>
      <c r="F262" s="131"/>
      <c r="G262" s="131"/>
      <c r="H262" s="131"/>
      <c r="I262" s="130">
        <v>1E-3</v>
      </c>
      <c r="J262" s="67"/>
      <c r="K262" s="67"/>
      <c r="M262" s="125">
        <f t="shared" si="12"/>
        <v>0</v>
      </c>
      <c r="N262" s="125">
        <f t="shared" si="13"/>
        <v>0</v>
      </c>
      <c r="O262" s="2"/>
      <c r="P262" s="2"/>
      <c r="Y262" s="1"/>
    </row>
    <row r="263" spans="3:25">
      <c r="C263" s="133">
        <v>6</v>
      </c>
      <c r="D263" s="132" t="s">
        <v>252</v>
      </c>
      <c r="E263" s="131"/>
      <c r="F263" s="131"/>
      <c r="G263" s="131"/>
      <c r="H263" s="131"/>
      <c r="I263" s="130">
        <v>1E-3</v>
      </c>
      <c r="J263" s="67"/>
      <c r="K263" s="67"/>
      <c r="M263" s="125">
        <f t="shared" si="12"/>
        <v>0</v>
      </c>
      <c r="N263" s="125">
        <f t="shared" si="13"/>
        <v>0</v>
      </c>
      <c r="O263" s="2"/>
      <c r="P263" s="2"/>
      <c r="Y263" s="1"/>
    </row>
    <row r="264" spans="3:25">
      <c r="C264" s="133">
        <v>6</v>
      </c>
      <c r="D264" s="132" t="s">
        <v>251</v>
      </c>
      <c r="E264" s="131"/>
      <c r="F264" s="131"/>
      <c r="G264" s="131"/>
      <c r="H264" s="131"/>
      <c r="I264" s="130">
        <v>1E-3</v>
      </c>
      <c r="J264" s="67"/>
      <c r="K264" s="67"/>
      <c r="M264" s="125">
        <f t="shared" si="12"/>
        <v>0</v>
      </c>
      <c r="N264" s="125">
        <f t="shared" si="13"/>
        <v>0</v>
      </c>
      <c r="O264" s="2"/>
      <c r="P264" s="2"/>
      <c r="Y264" s="1"/>
    </row>
    <row r="265" spans="3:25">
      <c r="C265" s="133">
        <v>6</v>
      </c>
      <c r="D265" s="132" t="s">
        <v>250</v>
      </c>
      <c r="E265" s="131"/>
      <c r="F265" s="131"/>
      <c r="G265" s="131"/>
      <c r="H265" s="131"/>
      <c r="I265" s="130">
        <v>1E-3</v>
      </c>
      <c r="J265" s="67"/>
      <c r="K265" s="67"/>
      <c r="M265" s="125">
        <f t="shared" si="12"/>
        <v>0</v>
      </c>
      <c r="N265" s="125">
        <f t="shared" si="13"/>
        <v>0</v>
      </c>
      <c r="O265" s="2"/>
      <c r="P265" s="2"/>
      <c r="Y265" s="1"/>
    </row>
    <row r="266" spans="3:25">
      <c r="C266" s="133">
        <v>6</v>
      </c>
      <c r="D266" s="132" t="s">
        <v>249</v>
      </c>
      <c r="E266" s="131"/>
      <c r="F266" s="131"/>
      <c r="G266" s="131"/>
      <c r="H266" s="131"/>
      <c r="I266" s="130">
        <v>1E-3</v>
      </c>
      <c r="J266" s="67"/>
      <c r="K266" s="67"/>
      <c r="M266" s="125">
        <f t="shared" si="12"/>
        <v>0</v>
      </c>
      <c r="N266" s="125">
        <f t="shared" si="13"/>
        <v>0</v>
      </c>
      <c r="O266" s="2"/>
      <c r="P266" s="2"/>
      <c r="Y266" s="1"/>
    </row>
    <row r="267" spans="3:25">
      <c r="C267" s="133">
        <v>6</v>
      </c>
      <c r="D267" s="132" t="s">
        <v>248</v>
      </c>
      <c r="E267" s="131"/>
      <c r="F267" s="131"/>
      <c r="G267" s="131"/>
      <c r="H267" s="131"/>
      <c r="I267" s="130">
        <v>1E-3</v>
      </c>
      <c r="J267" s="67"/>
      <c r="K267" s="67"/>
      <c r="M267" s="125">
        <f t="shared" si="12"/>
        <v>0</v>
      </c>
      <c r="N267" s="125">
        <f t="shared" si="13"/>
        <v>0</v>
      </c>
      <c r="O267" s="2"/>
      <c r="P267" s="2"/>
      <c r="Y267" s="1"/>
    </row>
    <row r="268" spans="3:25">
      <c r="C268" s="133">
        <v>6</v>
      </c>
      <c r="D268" s="132" t="s">
        <v>247</v>
      </c>
      <c r="E268" s="131"/>
      <c r="F268" s="131"/>
      <c r="G268" s="131"/>
      <c r="H268" s="131"/>
      <c r="I268" s="130">
        <v>1E-3</v>
      </c>
      <c r="J268" s="67"/>
      <c r="K268" s="67"/>
      <c r="M268" s="125">
        <f t="shared" si="12"/>
        <v>0</v>
      </c>
      <c r="N268" s="125">
        <f t="shared" si="13"/>
        <v>0</v>
      </c>
      <c r="O268" s="2"/>
      <c r="P268" s="2"/>
      <c r="Y268" s="1"/>
    </row>
    <row r="269" spans="3:25">
      <c r="C269" s="133">
        <v>6</v>
      </c>
      <c r="D269" s="132" t="s">
        <v>246</v>
      </c>
      <c r="E269" s="131"/>
      <c r="F269" s="131"/>
      <c r="G269" s="131"/>
      <c r="H269" s="131"/>
      <c r="I269" s="130">
        <v>1E-3</v>
      </c>
      <c r="J269" s="67"/>
      <c r="K269" s="67"/>
      <c r="M269" s="125">
        <f t="shared" si="12"/>
        <v>0</v>
      </c>
      <c r="N269" s="125">
        <f t="shared" si="13"/>
        <v>0</v>
      </c>
      <c r="O269" s="2"/>
      <c r="P269" s="2"/>
      <c r="Y269" s="1"/>
    </row>
    <row r="270" spans="3:25">
      <c r="C270" s="133">
        <v>6</v>
      </c>
      <c r="D270" s="132" t="s">
        <v>245</v>
      </c>
      <c r="E270" s="131"/>
      <c r="F270" s="131"/>
      <c r="G270" s="131"/>
      <c r="H270" s="131"/>
      <c r="I270" s="130">
        <v>1E-3</v>
      </c>
      <c r="J270" s="67"/>
      <c r="K270" s="67"/>
      <c r="M270" s="125">
        <f t="shared" si="12"/>
        <v>0</v>
      </c>
      <c r="N270" s="125">
        <f t="shared" si="13"/>
        <v>0</v>
      </c>
      <c r="O270" s="2"/>
      <c r="P270" s="2"/>
      <c r="Y270" s="1"/>
    </row>
    <row r="271" spans="3:25">
      <c r="C271" s="133">
        <v>6</v>
      </c>
      <c r="D271" s="132" t="s">
        <v>244</v>
      </c>
      <c r="E271" s="131"/>
      <c r="F271" s="131"/>
      <c r="G271" s="131"/>
      <c r="H271" s="131"/>
      <c r="I271" s="130">
        <v>1E-3</v>
      </c>
      <c r="J271" s="67"/>
      <c r="K271" s="67"/>
      <c r="M271" s="125">
        <f t="shared" si="12"/>
        <v>0</v>
      </c>
      <c r="N271" s="125">
        <f t="shared" si="13"/>
        <v>0</v>
      </c>
      <c r="O271" s="2"/>
      <c r="P271" s="2"/>
      <c r="Y271" s="1"/>
    </row>
    <row r="272" spans="3:25">
      <c r="C272" s="133">
        <v>6</v>
      </c>
      <c r="D272" s="132" t="s">
        <v>243</v>
      </c>
      <c r="E272" s="131"/>
      <c r="F272" s="131"/>
      <c r="G272" s="131"/>
      <c r="H272" s="131"/>
      <c r="I272" s="130">
        <v>1E-3</v>
      </c>
      <c r="J272" s="67"/>
      <c r="K272" s="67"/>
      <c r="M272" s="125">
        <f t="shared" si="12"/>
        <v>0</v>
      </c>
      <c r="N272" s="125">
        <f t="shared" si="13"/>
        <v>0</v>
      </c>
      <c r="O272" s="2"/>
      <c r="P272" s="2"/>
      <c r="Y272" s="1"/>
    </row>
    <row r="273" spans="3:25">
      <c r="C273" s="133">
        <v>6</v>
      </c>
      <c r="D273" s="132" t="s">
        <v>242</v>
      </c>
      <c r="E273" s="131"/>
      <c r="F273" s="131"/>
      <c r="G273" s="131"/>
      <c r="H273" s="131"/>
      <c r="I273" s="130">
        <v>1E-3</v>
      </c>
      <c r="J273" s="67"/>
      <c r="K273" s="67"/>
      <c r="M273" s="125">
        <f t="shared" si="12"/>
        <v>0</v>
      </c>
      <c r="N273" s="125">
        <f t="shared" si="13"/>
        <v>0</v>
      </c>
      <c r="O273" s="2"/>
      <c r="P273" s="2"/>
      <c r="Y273" s="1"/>
    </row>
    <row r="274" spans="3:25">
      <c r="C274" s="133">
        <v>6</v>
      </c>
      <c r="D274" s="132" t="s">
        <v>241</v>
      </c>
      <c r="E274" s="131"/>
      <c r="F274" s="131"/>
      <c r="G274" s="131"/>
      <c r="H274" s="131"/>
      <c r="I274" s="130">
        <v>1E-3</v>
      </c>
      <c r="J274" s="67"/>
      <c r="K274" s="67"/>
      <c r="M274" s="125">
        <f t="shared" si="12"/>
        <v>0</v>
      </c>
      <c r="N274" s="125">
        <f t="shared" si="13"/>
        <v>0</v>
      </c>
      <c r="O274" s="2"/>
      <c r="P274" s="2"/>
      <c r="Y274" s="1"/>
    </row>
    <row r="275" spans="3:25">
      <c r="C275" s="133">
        <v>6</v>
      </c>
      <c r="D275" s="132" t="s">
        <v>240</v>
      </c>
      <c r="E275" s="131"/>
      <c r="F275" s="131"/>
      <c r="G275" s="131"/>
      <c r="H275" s="131"/>
      <c r="I275" s="130">
        <v>1E-3</v>
      </c>
      <c r="J275" s="67"/>
      <c r="K275" s="67"/>
      <c r="M275" s="125">
        <f t="shared" si="12"/>
        <v>0</v>
      </c>
      <c r="N275" s="125">
        <f t="shared" si="13"/>
        <v>0</v>
      </c>
      <c r="O275" s="2"/>
      <c r="P275" s="2"/>
      <c r="Y275" s="1"/>
    </row>
    <row r="276" spans="3:25">
      <c r="C276" s="133">
        <v>6</v>
      </c>
      <c r="D276" s="132" t="s">
        <v>239</v>
      </c>
      <c r="E276" s="131"/>
      <c r="F276" s="131"/>
      <c r="G276" s="131"/>
      <c r="H276" s="131"/>
      <c r="I276" s="130">
        <v>1E-3</v>
      </c>
      <c r="J276" s="67"/>
      <c r="K276" s="67"/>
      <c r="M276" s="125">
        <f t="shared" si="12"/>
        <v>0</v>
      </c>
      <c r="N276" s="125">
        <f t="shared" si="13"/>
        <v>0</v>
      </c>
      <c r="O276" s="2"/>
      <c r="P276" s="2"/>
      <c r="Y276" s="1"/>
    </row>
    <row r="277" spans="3:25">
      <c r="C277" s="133">
        <v>6</v>
      </c>
      <c r="D277" s="132" t="s">
        <v>238</v>
      </c>
      <c r="E277" s="131"/>
      <c r="F277" s="131"/>
      <c r="G277" s="131"/>
      <c r="H277" s="131"/>
      <c r="I277" s="130">
        <v>1E-3</v>
      </c>
      <c r="J277" s="67"/>
      <c r="K277" s="67"/>
      <c r="M277" s="125">
        <f t="shared" si="12"/>
        <v>0</v>
      </c>
      <c r="N277" s="125">
        <f t="shared" si="13"/>
        <v>0</v>
      </c>
      <c r="O277" s="2"/>
      <c r="P277" s="2"/>
      <c r="Y277" s="1"/>
    </row>
    <row r="278" spans="3:25">
      <c r="C278" s="133">
        <v>6</v>
      </c>
      <c r="D278" s="132" t="s">
        <v>237</v>
      </c>
      <c r="E278" s="131"/>
      <c r="F278" s="131"/>
      <c r="G278" s="131"/>
      <c r="H278" s="131"/>
      <c r="I278" s="130">
        <v>1E-3</v>
      </c>
      <c r="J278" s="67"/>
      <c r="K278" s="67"/>
      <c r="M278" s="125">
        <f t="shared" si="12"/>
        <v>0</v>
      </c>
      <c r="N278" s="125">
        <f t="shared" si="13"/>
        <v>0</v>
      </c>
      <c r="O278" s="2"/>
      <c r="P278" s="2"/>
      <c r="Y278" s="1"/>
    </row>
    <row r="279" spans="3:25">
      <c r="C279" s="133">
        <v>6</v>
      </c>
      <c r="D279" s="132" t="s">
        <v>236</v>
      </c>
      <c r="E279" s="131"/>
      <c r="F279" s="131"/>
      <c r="G279" s="131"/>
      <c r="H279" s="131"/>
      <c r="I279" s="130">
        <v>1E-3</v>
      </c>
      <c r="J279" s="67"/>
      <c r="K279" s="67"/>
      <c r="M279" s="125">
        <f t="shared" si="12"/>
        <v>0</v>
      </c>
      <c r="N279" s="125">
        <f t="shared" si="13"/>
        <v>0</v>
      </c>
      <c r="O279" s="2"/>
      <c r="P279" s="2"/>
      <c r="Y279" s="1"/>
    </row>
    <row r="280" spans="3:25">
      <c r="C280" s="133">
        <v>6</v>
      </c>
      <c r="D280" s="132" t="s">
        <v>235</v>
      </c>
      <c r="E280" s="131"/>
      <c r="F280" s="131"/>
      <c r="G280" s="131"/>
      <c r="H280" s="131"/>
      <c r="I280" s="130">
        <v>1E-3</v>
      </c>
      <c r="J280" s="67"/>
      <c r="K280" s="67"/>
      <c r="M280" s="125">
        <f t="shared" si="12"/>
        <v>0</v>
      </c>
      <c r="N280" s="125">
        <f t="shared" si="13"/>
        <v>0</v>
      </c>
      <c r="O280" s="2"/>
      <c r="P280" s="2"/>
      <c r="Y280" s="1"/>
    </row>
    <row r="281" spans="3:25">
      <c r="C281" s="133">
        <v>6</v>
      </c>
      <c r="D281" s="132" t="s">
        <v>234</v>
      </c>
      <c r="E281" s="131"/>
      <c r="F281" s="131"/>
      <c r="G281" s="131"/>
      <c r="H281" s="131"/>
      <c r="I281" s="130">
        <v>1E-3</v>
      </c>
      <c r="J281" s="67"/>
      <c r="K281" s="67"/>
      <c r="M281" s="125">
        <f t="shared" si="12"/>
        <v>0</v>
      </c>
      <c r="N281" s="125">
        <f t="shared" si="13"/>
        <v>0</v>
      </c>
      <c r="O281" s="2"/>
      <c r="P281" s="2"/>
      <c r="Y281" s="1"/>
    </row>
    <row r="282" spans="3:25">
      <c r="C282" s="133">
        <v>6</v>
      </c>
      <c r="D282" s="132" t="s">
        <v>233</v>
      </c>
      <c r="E282" s="131"/>
      <c r="F282" s="131"/>
      <c r="G282" s="131"/>
      <c r="H282" s="131"/>
      <c r="I282" s="130">
        <v>1E-3</v>
      </c>
      <c r="J282" s="67"/>
      <c r="K282" s="67"/>
      <c r="M282" s="125">
        <f t="shared" si="12"/>
        <v>0</v>
      </c>
      <c r="N282" s="125">
        <f t="shared" si="13"/>
        <v>0</v>
      </c>
      <c r="O282" s="2"/>
      <c r="P282" s="2"/>
      <c r="Y282" s="1"/>
    </row>
    <row r="283" spans="3:25">
      <c r="C283" s="133">
        <v>6</v>
      </c>
      <c r="D283" s="132" t="s">
        <v>232</v>
      </c>
      <c r="E283" s="131"/>
      <c r="F283" s="131"/>
      <c r="G283" s="131"/>
      <c r="H283" s="131"/>
      <c r="I283" s="130">
        <v>1E-3</v>
      </c>
      <c r="J283" s="67"/>
      <c r="K283" s="67"/>
      <c r="M283" s="125">
        <f t="shared" si="12"/>
        <v>0</v>
      </c>
      <c r="N283" s="125">
        <f t="shared" si="13"/>
        <v>0</v>
      </c>
      <c r="O283" s="2"/>
      <c r="P283" s="2"/>
      <c r="Y283" s="1"/>
    </row>
    <row r="284" spans="3:25">
      <c r="C284" s="133">
        <v>6</v>
      </c>
      <c r="D284" s="132" t="s">
        <v>231</v>
      </c>
      <c r="E284" s="131"/>
      <c r="F284" s="131"/>
      <c r="G284" s="131"/>
      <c r="H284" s="131"/>
      <c r="I284" s="130">
        <v>1E-3</v>
      </c>
      <c r="J284" s="67"/>
      <c r="K284" s="67"/>
      <c r="M284" s="125">
        <f t="shared" ref="M284:M347" si="14">E$155*E284+F$155*F284+G$155*G284+H$155*H284</f>
        <v>0</v>
      </c>
      <c r="N284" s="125">
        <f t="shared" ref="N284:N347" si="15">M284*I284</f>
        <v>0</v>
      </c>
      <c r="O284" s="2"/>
      <c r="P284" s="2"/>
      <c r="Y284" s="1"/>
    </row>
    <row r="285" spans="3:25">
      <c r="C285" s="133">
        <v>6</v>
      </c>
      <c r="D285" s="132" t="s">
        <v>230</v>
      </c>
      <c r="E285" s="131"/>
      <c r="F285" s="131"/>
      <c r="G285" s="131"/>
      <c r="H285" s="131"/>
      <c r="I285" s="130">
        <v>1E-3</v>
      </c>
      <c r="J285" s="67"/>
      <c r="K285" s="67"/>
      <c r="M285" s="125">
        <f t="shared" si="14"/>
        <v>0</v>
      </c>
      <c r="N285" s="125">
        <f t="shared" si="15"/>
        <v>0</v>
      </c>
      <c r="O285" s="2"/>
      <c r="P285" s="2"/>
      <c r="Y285" s="1"/>
    </row>
    <row r="286" spans="3:25">
      <c r="C286" s="133">
        <v>6</v>
      </c>
      <c r="D286" s="132" t="s">
        <v>229</v>
      </c>
      <c r="E286" s="131"/>
      <c r="F286" s="131"/>
      <c r="G286" s="131"/>
      <c r="H286" s="131"/>
      <c r="I286" s="130">
        <v>1E-3</v>
      </c>
      <c r="J286" s="67"/>
      <c r="K286" s="67"/>
      <c r="M286" s="125">
        <f t="shared" si="14"/>
        <v>0</v>
      </c>
      <c r="N286" s="125">
        <f t="shared" si="15"/>
        <v>0</v>
      </c>
      <c r="O286" s="2"/>
      <c r="P286" s="2"/>
      <c r="Y286" s="1"/>
    </row>
    <row r="287" spans="3:25">
      <c r="C287" s="133">
        <v>6</v>
      </c>
      <c r="D287" s="132" t="s">
        <v>228</v>
      </c>
      <c r="E287" s="131"/>
      <c r="F287" s="131"/>
      <c r="G287" s="131"/>
      <c r="H287" s="131"/>
      <c r="I287" s="130">
        <v>1E-3</v>
      </c>
      <c r="J287" s="67"/>
      <c r="K287" s="67"/>
      <c r="M287" s="125">
        <f t="shared" si="14"/>
        <v>0</v>
      </c>
      <c r="N287" s="125">
        <f t="shared" si="15"/>
        <v>0</v>
      </c>
      <c r="O287" s="2"/>
      <c r="P287" s="2"/>
      <c r="Y287" s="1"/>
    </row>
    <row r="288" spans="3:25">
      <c r="C288" s="133">
        <v>6</v>
      </c>
      <c r="D288" s="132" t="s">
        <v>227</v>
      </c>
      <c r="E288" s="131"/>
      <c r="F288" s="131"/>
      <c r="G288" s="131"/>
      <c r="H288" s="131"/>
      <c r="I288" s="130">
        <v>1E-3</v>
      </c>
      <c r="J288" s="67"/>
      <c r="K288" s="67"/>
      <c r="M288" s="125">
        <f t="shared" si="14"/>
        <v>0</v>
      </c>
      <c r="N288" s="125">
        <f t="shared" si="15"/>
        <v>0</v>
      </c>
      <c r="O288" s="2"/>
      <c r="P288" s="2"/>
      <c r="Y288" s="1"/>
    </row>
    <row r="289" spans="3:25">
      <c r="C289" s="133">
        <v>6</v>
      </c>
      <c r="D289" s="132" t="s">
        <v>226</v>
      </c>
      <c r="E289" s="131"/>
      <c r="F289" s="131"/>
      <c r="G289" s="131"/>
      <c r="H289" s="131"/>
      <c r="I289" s="130">
        <v>1E-3</v>
      </c>
      <c r="J289" s="67"/>
      <c r="K289" s="67"/>
      <c r="M289" s="125">
        <f t="shared" si="14"/>
        <v>0</v>
      </c>
      <c r="N289" s="125">
        <f t="shared" si="15"/>
        <v>0</v>
      </c>
      <c r="O289" s="2"/>
      <c r="P289" s="2"/>
      <c r="Y289" s="1"/>
    </row>
    <row r="290" spans="3:25">
      <c r="C290" s="133">
        <v>6</v>
      </c>
      <c r="D290" s="132" t="s">
        <v>225</v>
      </c>
      <c r="E290" s="131"/>
      <c r="F290" s="131"/>
      <c r="G290" s="131"/>
      <c r="H290" s="131"/>
      <c r="I290" s="130">
        <v>1E-3</v>
      </c>
      <c r="J290" s="67"/>
      <c r="K290" s="67"/>
      <c r="M290" s="125">
        <f t="shared" si="14"/>
        <v>0</v>
      </c>
      <c r="N290" s="125">
        <f t="shared" si="15"/>
        <v>0</v>
      </c>
      <c r="O290" s="2"/>
      <c r="P290" s="2"/>
      <c r="Y290" s="1"/>
    </row>
    <row r="291" spans="3:25">
      <c r="C291" s="133">
        <v>6</v>
      </c>
      <c r="D291" s="132" t="s">
        <v>224</v>
      </c>
      <c r="E291" s="131"/>
      <c r="F291" s="131"/>
      <c r="G291" s="131"/>
      <c r="H291" s="131"/>
      <c r="I291" s="130">
        <v>1E-3</v>
      </c>
      <c r="J291" s="67"/>
      <c r="K291" s="67"/>
      <c r="M291" s="125">
        <f t="shared" si="14"/>
        <v>0</v>
      </c>
      <c r="N291" s="125">
        <f t="shared" si="15"/>
        <v>0</v>
      </c>
      <c r="O291" s="2"/>
      <c r="P291" s="2"/>
      <c r="Y291" s="1"/>
    </row>
    <row r="292" spans="3:25">
      <c r="C292" s="133">
        <v>6</v>
      </c>
      <c r="D292" s="132" t="s">
        <v>223</v>
      </c>
      <c r="E292" s="131"/>
      <c r="F292" s="131"/>
      <c r="G292" s="131"/>
      <c r="H292" s="131"/>
      <c r="I292" s="130">
        <v>1E-3</v>
      </c>
      <c r="J292" s="67"/>
      <c r="K292" s="67"/>
      <c r="M292" s="125">
        <f t="shared" si="14"/>
        <v>0</v>
      </c>
      <c r="N292" s="125">
        <f t="shared" si="15"/>
        <v>0</v>
      </c>
      <c r="O292" s="2"/>
      <c r="P292" s="2"/>
      <c r="Y292" s="1"/>
    </row>
    <row r="293" spans="3:25">
      <c r="C293" s="133">
        <v>6</v>
      </c>
      <c r="D293" s="132" t="s">
        <v>222</v>
      </c>
      <c r="E293" s="131"/>
      <c r="F293" s="131"/>
      <c r="G293" s="131"/>
      <c r="H293" s="131"/>
      <c r="I293" s="130">
        <v>1E-3</v>
      </c>
      <c r="J293" s="67"/>
      <c r="K293" s="67"/>
      <c r="M293" s="125">
        <f t="shared" si="14"/>
        <v>0</v>
      </c>
      <c r="N293" s="125">
        <f t="shared" si="15"/>
        <v>0</v>
      </c>
      <c r="O293" s="2"/>
      <c r="P293" s="2"/>
      <c r="Y293" s="1"/>
    </row>
    <row r="294" spans="3:25">
      <c r="C294" s="133">
        <v>6</v>
      </c>
      <c r="D294" s="132" t="s">
        <v>221</v>
      </c>
      <c r="E294" s="131"/>
      <c r="F294" s="131"/>
      <c r="G294" s="131"/>
      <c r="H294" s="131"/>
      <c r="I294" s="130">
        <v>1E-3</v>
      </c>
      <c r="J294" s="67"/>
      <c r="K294" s="67"/>
      <c r="M294" s="125">
        <f t="shared" si="14"/>
        <v>0</v>
      </c>
      <c r="N294" s="125">
        <f t="shared" si="15"/>
        <v>0</v>
      </c>
      <c r="O294" s="2"/>
      <c r="P294" s="2"/>
      <c r="Y294" s="1"/>
    </row>
    <row r="295" spans="3:25">
      <c r="C295" s="133">
        <v>6</v>
      </c>
      <c r="D295" s="132" t="s">
        <v>220</v>
      </c>
      <c r="E295" s="131"/>
      <c r="F295" s="131"/>
      <c r="G295" s="131"/>
      <c r="H295" s="131"/>
      <c r="I295" s="130">
        <v>1E-3</v>
      </c>
      <c r="J295" s="67"/>
      <c r="K295" s="67"/>
      <c r="M295" s="125">
        <f t="shared" si="14"/>
        <v>0</v>
      </c>
      <c r="N295" s="125">
        <f t="shared" si="15"/>
        <v>0</v>
      </c>
      <c r="O295" s="2"/>
      <c r="P295" s="2"/>
      <c r="Y295" s="1"/>
    </row>
    <row r="296" spans="3:25">
      <c r="C296" s="133">
        <v>7</v>
      </c>
      <c r="D296" s="132" t="s">
        <v>219</v>
      </c>
      <c r="E296" s="131"/>
      <c r="F296" s="131"/>
      <c r="G296" s="131"/>
      <c r="H296" s="131"/>
      <c r="I296" s="130">
        <v>1E-3</v>
      </c>
      <c r="J296" s="67"/>
      <c r="K296" s="67"/>
      <c r="M296" s="125">
        <f t="shared" si="14"/>
        <v>0</v>
      </c>
      <c r="N296" s="125">
        <f t="shared" si="15"/>
        <v>0</v>
      </c>
      <c r="O296" s="2"/>
      <c r="P296" s="2"/>
      <c r="Y296" s="1"/>
    </row>
    <row r="297" spans="3:25">
      <c r="C297" s="133">
        <v>7</v>
      </c>
      <c r="D297" s="132" t="s">
        <v>218</v>
      </c>
      <c r="E297" s="131"/>
      <c r="F297" s="131"/>
      <c r="G297" s="131"/>
      <c r="H297" s="131"/>
      <c r="I297" s="130">
        <v>1E-3</v>
      </c>
      <c r="J297" s="67"/>
      <c r="K297" s="67"/>
      <c r="M297" s="125">
        <f t="shared" si="14"/>
        <v>0</v>
      </c>
      <c r="N297" s="125">
        <f t="shared" si="15"/>
        <v>0</v>
      </c>
      <c r="O297" s="2"/>
      <c r="P297" s="2"/>
      <c r="Y297" s="1"/>
    </row>
    <row r="298" spans="3:25">
      <c r="C298" s="133">
        <v>7</v>
      </c>
      <c r="D298" s="132" t="s">
        <v>217</v>
      </c>
      <c r="E298" s="131"/>
      <c r="F298" s="131"/>
      <c r="G298" s="131"/>
      <c r="H298" s="131"/>
      <c r="I298" s="130">
        <v>1E-3</v>
      </c>
      <c r="J298" s="67"/>
      <c r="K298" s="67"/>
      <c r="M298" s="125">
        <f t="shared" si="14"/>
        <v>0</v>
      </c>
      <c r="N298" s="125">
        <f t="shared" si="15"/>
        <v>0</v>
      </c>
      <c r="O298" s="2"/>
      <c r="P298" s="2"/>
      <c r="Y298" s="1"/>
    </row>
    <row r="299" spans="3:25">
      <c r="C299" s="133">
        <v>7</v>
      </c>
      <c r="D299" s="132" t="s">
        <v>216</v>
      </c>
      <c r="E299" s="131"/>
      <c r="F299" s="131"/>
      <c r="G299" s="131"/>
      <c r="H299" s="131"/>
      <c r="I299" s="130">
        <v>1E-3</v>
      </c>
      <c r="J299" s="67"/>
      <c r="K299" s="67"/>
      <c r="M299" s="125">
        <f t="shared" si="14"/>
        <v>0</v>
      </c>
      <c r="N299" s="125">
        <f t="shared" si="15"/>
        <v>0</v>
      </c>
      <c r="O299" s="2"/>
      <c r="P299" s="2"/>
      <c r="Y299" s="1"/>
    </row>
    <row r="300" spans="3:25">
      <c r="C300" s="133">
        <v>7</v>
      </c>
      <c r="D300" s="132" t="s">
        <v>215</v>
      </c>
      <c r="E300" s="131"/>
      <c r="F300" s="131"/>
      <c r="G300" s="131"/>
      <c r="H300" s="131"/>
      <c r="I300" s="130">
        <v>1E-3</v>
      </c>
      <c r="J300" s="67"/>
      <c r="K300" s="67"/>
      <c r="M300" s="125">
        <f t="shared" si="14"/>
        <v>0</v>
      </c>
      <c r="N300" s="125">
        <f t="shared" si="15"/>
        <v>0</v>
      </c>
      <c r="O300" s="2"/>
      <c r="P300" s="2"/>
      <c r="Y300" s="1"/>
    </row>
    <row r="301" spans="3:25">
      <c r="C301" s="133">
        <v>7</v>
      </c>
      <c r="D301" s="132" t="s">
        <v>214</v>
      </c>
      <c r="E301" s="131"/>
      <c r="F301" s="131"/>
      <c r="G301" s="131"/>
      <c r="H301" s="131"/>
      <c r="I301" s="130">
        <v>1E-3</v>
      </c>
      <c r="J301" s="67"/>
      <c r="K301" s="67"/>
      <c r="M301" s="125">
        <f t="shared" si="14"/>
        <v>0</v>
      </c>
      <c r="N301" s="125">
        <f t="shared" si="15"/>
        <v>0</v>
      </c>
      <c r="O301" s="2"/>
      <c r="P301" s="2"/>
      <c r="Y301" s="1"/>
    </row>
    <row r="302" spans="3:25">
      <c r="C302" s="133">
        <v>7</v>
      </c>
      <c r="D302" s="132" t="s">
        <v>213</v>
      </c>
      <c r="E302" s="131"/>
      <c r="F302" s="131"/>
      <c r="G302" s="131"/>
      <c r="H302" s="131"/>
      <c r="I302" s="130">
        <v>1E-3</v>
      </c>
      <c r="J302" s="67"/>
      <c r="K302" s="67"/>
      <c r="M302" s="125">
        <f t="shared" si="14"/>
        <v>0</v>
      </c>
      <c r="N302" s="125">
        <f t="shared" si="15"/>
        <v>0</v>
      </c>
      <c r="O302" s="2"/>
      <c r="P302" s="2"/>
      <c r="Y302" s="1"/>
    </row>
    <row r="303" spans="3:25">
      <c r="C303" s="133">
        <v>7</v>
      </c>
      <c r="D303" s="132" t="s">
        <v>212</v>
      </c>
      <c r="E303" s="131"/>
      <c r="F303" s="131"/>
      <c r="G303" s="131"/>
      <c r="H303" s="131"/>
      <c r="I303" s="130">
        <v>1E-3</v>
      </c>
      <c r="J303" s="67"/>
      <c r="K303" s="67"/>
      <c r="M303" s="125">
        <f t="shared" si="14"/>
        <v>0</v>
      </c>
      <c r="N303" s="125">
        <f t="shared" si="15"/>
        <v>0</v>
      </c>
      <c r="O303" s="2"/>
      <c r="P303" s="2"/>
      <c r="Y303" s="1"/>
    </row>
    <row r="304" spans="3:25">
      <c r="C304" s="133">
        <v>7</v>
      </c>
      <c r="D304" s="132" t="s">
        <v>211</v>
      </c>
      <c r="E304" s="131"/>
      <c r="F304" s="131"/>
      <c r="G304" s="131"/>
      <c r="H304" s="131"/>
      <c r="I304" s="130">
        <v>1E-3</v>
      </c>
      <c r="J304" s="67"/>
      <c r="K304" s="67"/>
      <c r="M304" s="125">
        <f t="shared" si="14"/>
        <v>0</v>
      </c>
      <c r="N304" s="125">
        <f t="shared" si="15"/>
        <v>0</v>
      </c>
      <c r="O304" s="2"/>
      <c r="P304" s="2"/>
      <c r="Y304" s="1"/>
    </row>
    <row r="305" spans="3:25">
      <c r="C305" s="133">
        <v>7</v>
      </c>
      <c r="D305" s="132" t="s">
        <v>210</v>
      </c>
      <c r="E305" s="131"/>
      <c r="F305" s="131"/>
      <c r="G305" s="131"/>
      <c r="H305" s="131"/>
      <c r="I305" s="130">
        <v>1E-3</v>
      </c>
      <c r="J305" s="67"/>
      <c r="K305" s="67"/>
      <c r="M305" s="125">
        <f t="shared" si="14"/>
        <v>0</v>
      </c>
      <c r="N305" s="125">
        <f t="shared" si="15"/>
        <v>0</v>
      </c>
      <c r="O305" s="2"/>
      <c r="P305" s="2"/>
      <c r="Y305" s="1"/>
    </row>
    <row r="306" spans="3:25">
      <c r="C306" s="133">
        <v>7</v>
      </c>
      <c r="D306" s="132" t="s">
        <v>209</v>
      </c>
      <c r="E306" s="131"/>
      <c r="F306" s="131"/>
      <c r="G306" s="131"/>
      <c r="H306" s="131"/>
      <c r="I306" s="130">
        <v>1E-3</v>
      </c>
      <c r="J306" s="67"/>
      <c r="K306" s="67"/>
      <c r="M306" s="125">
        <f t="shared" si="14"/>
        <v>0</v>
      </c>
      <c r="N306" s="125">
        <f t="shared" si="15"/>
        <v>0</v>
      </c>
      <c r="O306" s="2"/>
      <c r="P306" s="2"/>
      <c r="Y306" s="1"/>
    </row>
    <row r="307" spans="3:25">
      <c r="C307" s="133">
        <v>7</v>
      </c>
      <c r="D307" s="132" t="s">
        <v>208</v>
      </c>
      <c r="E307" s="131"/>
      <c r="F307" s="131"/>
      <c r="G307" s="131"/>
      <c r="H307" s="131"/>
      <c r="I307" s="130">
        <v>1E-3</v>
      </c>
      <c r="J307" s="67"/>
      <c r="K307" s="67"/>
      <c r="M307" s="125">
        <f t="shared" si="14"/>
        <v>0</v>
      </c>
      <c r="N307" s="125">
        <f t="shared" si="15"/>
        <v>0</v>
      </c>
      <c r="O307" s="2"/>
      <c r="P307" s="2"/>
      <c r="Y307" s="1"/>
    </row>
    <row r="308" spans="3:25">
      <c r="C308" s="133">
        <v>7</v>
      </c>
      <c r="D308" s="132" t="s">
        <v>207</v>
      </c>
      <c r="E308" s="131"/>
      <c r="F308" s="131"/>
      <c r="G308" s="131"/>
      <c r="H308" s="131"/>
      <c r="I308" s="130">
        <v>1E-3</v>
      </c>
      <c r="J308" s="67"/>
      <c r="K308" s="67"/>
      <c r="M308" s="125">
        <f t="shared" si="14"/>
        <v>0</v>
      </c>
      <c r="N308" s="125">
        <f t="shared" si="15"/>
        <v>0</v>
      </c>
      <c r="O308" s="2"/>
      <c r="P308" s="2"/>
      <c r="Y308" s="1"/>
    </row>
    <row r="309" spans="3:25">
      <c r="C309" s="133">
        <v>7</v>
      </c>
      <c r="D309" s="132" t="s">
        <v>206</v>
      </c>
      <c r="E309" s="131"/>
      <c r="F309" s="131"/>
      <c r="G309" s="131"/>
      <c r="H309" s="131"/>
      <c r="I309" s="130">
        <v>1E-3</v>
      </c>
      <c r="J309" s="67"/>
      <c r="K309" s="67"/>
      <c r="M309" s="125">
        <f t="shared" si="14"/>
        <v>0</v>
      </c>
      <c r="N309" s="125">
        <f t="shared" si="15"/>
        <v>0</v>
      </c>
      <c r="O309" s="2"/>
      <c r="P309" s="2"/>
      <c r="Y309" s="1"/>
    </row>
    <row r="310" spans="3:25">
      <c r="C310" s="133">
        <v>7</v>
      </c>
      <c r="D310" s="132" t="s">
        <v>205</v>
      </c>
      <c r="E310" s="131"/>
      <c r="F310" s="131"/>
      <c r="G310" s="131"/>
      <c r="H310" s="131"/>
      <c r="I310" s="130">
        <v>1E-3</v>
      </c>
      <c r="J310" s="67"/>
      <c r="K310" s="67"/>
      <c r="M310" s="125">
        <f t="shared" si="14"/>
        <v>0</v>
      </c>
      <c r="N310" s="125">
        <f t="shared" si="15"/>
        <v>0</v>
      </c>
      <c r="O310" s="2"/>
      <c r="P310" s="2"/>
      <c r="Y310" s="1"/>
    </row>
    <row r="311" spans="3:25">
      <c r="C311" s="133">
        <v>7</v>
      </c>
      <c r="D311" s="132" t="s">
        <v>204</v>
      </c>
      <c r="E311" s="131"/>
      <c r="F311" s="131"/>
      <c r="G311" s="131"/>
      <c r="H311" s="131"/>
      <c r="I311" s="130">
        <v>1E-3</v>
      </c>
      <c r="J311" s="67"/>
      <c r="K311" s="67"/>
      <c r="M311" s="125">
        <f t="shared" si="14"/>
        <v>0</v>
      </c>
      <c r="N311" s="125">
        <f t="shared" si="15"/>
        <v>0</v>
      </c>
      <c r="O311" s="2"/>
      <c r="P311" s="2"/>
      <c r="Y311" s="1"/>
    </row>
    <row r="312" spans="3:25">
      <c r="C312" s="133">
        <v>7</v>
      </c>
      <c r="D312" s="132" t="s">
        <v>203</v>
      </c>
      <c r="E312" s="131"/>
      <c r="F312" s="131"/>
      <c r="G312" s="131"/>
      <c r="H312" s="131"/>
      <c r="I312" s="130">
        <v>1E-3</v>
      </c>
      <c r="J312" s="67"/>
      <c r="K312" s="67"/>
      <c r="M312" s="125">
        <f t="shared" si="14"/>
        <v>0</v>
      </c>
      <c r="N312" s="125">
        <f t="shared" si="15"/>
        <v>0</v>
      </c>
      <c r="O312" s="2"/>
      <c r="P312" s="2"/>
      <c r="Y312" s="1"/>
    </row>
    <row r="313" spans="3:25">
      <c r="C313" s="133">
        <v>7</v>
      </c>
      <c r="D313" s="132" t="s">
        <v>202</v>
      </c>
      <c r="E313" s="131"/>
      <c r="F313" s="131"/>
      <c r="G313" s="131"/>
      <c r="H313" s="131"/>
      <c r="I313" s="130">
        <v>1E-3</v>
      </c>
      <c r="J313" s="67"/>
      <c r="K313" s="67"/>
      <c r="M313" s="125">
        <f t="shared" si="14"/>
        <v>0</v>
      </c>
      <c r="N313" s="125">
        <f t="shared" si="15"/>
        <v>0</v>
      </c>
      <c r="O313" s="2"/>
      <c r="P313" s="2"/>
      <c r="Y313" s="1"/>
    </row>
    <row r="314" spans="3:25">
      <c r="C314" s="133">
        <v>7</v>
      </c>
      <c r="D314" s="132" t="s">
        <v>201</v>
      </c>
      <c r="E314" s="131"/>
      <c r="F314" s="131"/>
      <c r="G314" s="131"/>
      <c r="H314" s="131"/>
      <c r="I314" s="130">
        <v>1E-3</v>
      </c>
      <c r="J314" s="67"/>
      <c r="K314" s="67"/>
      <c r="M314" s="125">
        <f t="shared" si="14"/>
        <v>0</v>
      </c>
      <c r="N314" s="125">
        <f t="shared" si="15"/>
        <v>0</v>
      </c>
      <c r="O314" s="2"/>
      <c r="P314" s="2"/>
      <c r="Y314" s="1"/>
    </row>
    <row r="315" spans="3:25">
      <c r="C315" s="133">
        <v>7</v>
      </c>
      <c r="D315" s="132" t="s">
        <v>200</v>
      </c>
      <c r="E315" s="131"/>
      <c r="F315" s="131"/>
      <c r="G315" s="131"/>
      <c r="H315" s="131"/>
      <c r="I315" s="130">
        <v>1E-3</v>
      </c>
      <c r="J315" s="67"/>
      <c r="K315" s="67"/>
      <c r="M315" s="125">
        <f t="shared" si="14"/>
        <v>0</v>
      </c>
      <c r="N315" s="125">
        <f t="shared" si="15"/>
        <v>0</v>
      </c>
      <c r="O315" s="2"/>
      <c r="P315" s="2"/>
      <c r="Y315" s="1"/>
    </row>
    <row r="316" spans="3:25">
      <c r="C316" s="133">
        <v>7</v>
      </c>
      <c r="D316" s="132" t="s">
        <v>199</v>
      </c>
      <c r="E316" s="131"/>
      <c r="F316" s="131"/>
      <c r="G316" s="131"/>
      <c r="H316" s="131"/>
      <c r="I316" s="130">
        <v>1E-3</v>
      </c>
      <c r="J316" s="67"/>
      <c r="K316" s="67"/>
      <c r="M316" s="125">
        <f t="shared" si="14"/>
        <v>0</v>
      </c>
      <c r="N316" s="125">
        <f t="shared" si="15"/>
        <v>0</v>
      </c>
      <c r="O316" s="2"/>
      <c r="P316" s="2"/>
      <c r="Y316" s="1"/>
    </row>
    <row r="317" spans="3:25">
      <c r="C317" s="133">
        <v>7</v>
      </c>
      <c r="D317" s="132" t="s">
        <v>198</v>
      </c>
      <c r="E317" s="131"/>
      <c r="F317" s="131"/>
      <c r="G317" s="131"/>
      <c r="H317" s="131"/>
      <c r="I317" s="130">
        <v>1E-3</v>
      </c>
      <c r="J317" s="67"/>
      <c r="K317" s="67"/>
      <c r="M317" s="125">
        <f t="shared" si="14"/>
        <v>0</v>
      </c>
      <c r="N317" s="125">
        <f t="shared" si="15"/>
        <v>0</v>
      </c>
      <c r="O317" s="2"/>
      <c r="P317" s="2"/>
      <c r="Y317" s="1"/>
    </row>
    <row r="318" spans="3:25">
      <c r="C318" s="133">
        <v>7</v>
      </c>
      <c r="D318" s="132" t="s">
        <v>197</v>
      </c>
      <c r="E318" s="131"/>
      <c r="F318" s="131"/>
      <c r="G318" s="131"/>
      <c r="H318" s="131"/>
      <c r="I318" s="130">
        <v>1E-3</v>
      </c>
      <c r="J318" s="67"/>
      <c r="K318" s="67"/>
      <c r="M318" s="125">
        <f t="shared" si="14"/>
        <v>0</v>
      </c>
      <c r="N318" s="125">
        <f t="shared" si="15"/>
        <v>0</v>
      </c>
      <c r="O318" s="2"/>
      <c r="P318" s="2"/>
      <c r="Y318" s="1"/>
    </row>
    <row r="319" spans="3:25">
      <c r="C319" s="133">
        <v>7</v>
      </c>
      <c r="D319" s="132" t="s">
        <v>196</v>
      </c>
      <c r="E319" s="131"/>
      <c r="F319" s="131"/>
      <c r="G319" s="131"/>
      <c r="H319" s="131"/>
      <c r="I319" s="130">
        <v>1E-3</v>
      </c>
      <c r="J319" s="67"/>
      <c r="K319" s="67"/>
      <c r="M319" s="125">
        <f t="shared" si="14"/>
        <v>0</v>
      </c>
      <c r="N319" s="125">
        <f t="shared" si="15"/>
        <v>0</v>
      </c>
      <c r="O319" s="2"/>
      <c r="P319" s="2"/>
      <c r="Y319" s="1"/>
    </row>
    <row r="320" spans="3:25">
      <c r="C320" s="133">
        <v>7</v>
      </c>
      <c r="D320" s="132" t="s">
        <v>195</v>
      </c>
      <c r="E320" s="131"/>
      <c r="F320" s="131"/>
      <c r="G320" s="131"/>
      <c r="H320" s="131"/>
      <c r="I320" s="130">
        <v>1E-3</v>
      </c>
      <c r="J320" s="67"/>
      <c r="K320" s="67"/>
      <c r="M320" s="125">
        <f t="shared" si="14"/>
        <v>0</v>
      </c>
      <c r="N320" s="125">
        <f t="shared" si="15"/>
        <v>0</v>
      </c>
      <c r="O320" s="2"/>
      <c r="P320" s="2"/>
      <c r="Y320" s="1"/>
    </row>
    <row r="321" spans="3:25">
      <c r="C321" s="133">
        <v>7</v>
      </c>
      <c r="D321" s="132" t="s">
        <v>194</v>
      </c>
      <c r="E321" s="131"/>
      <c r="F321" s="131"/>
      <c r="G321" s="131"/>
      <c r="H321" s="131"/>
      <c r="I321" s="130">
        <v>1E-3</v>
      </c>
      <c r="J321" s="67"/>
      <c r="K321" s="67"/>
      <c r="M321" s="125">
        <f t="shared" si="14"/>
        <v>0</v>
      </c>
      <c r="N321" s="125">
        <f t="shared" si="15"/>
        <v>0</v>
      </c>
      <c r="O321" s="2"/>
      <c r="P321" s="2"/>
      <c r="Y321" s="1"/>
    </row>
    <row r="322" spans="3:25">
      <c r="C322" s="133">
        <v>7</v>
      </c>
      <c r="D322" s="132" t="s">
        <v>193</v>
      </c>
      <c r="E322" s="131"/>
      <c r="F322" s="131"/>
      <c r="G322" s="131"/>
      <c r="H322" s="131"/>
      <c r="I322" s="130">
        <v>1E-3</v>
      </c>
      <c r="J322" s="67"/>
      <c r="K322" s="67"/>
      <c r="M322" s="125">
        <f t="shared" si="14"/>
        <v>0</v>
      </c>
      <c r="N322" s="125">
        <f t="shared" si="15"/>
        <v>0</v>
      </c>
      <c r="O322" s="2"/>
      <c r="P322" s="2"/>
      <c r="Y322" s="1"/>
    </row>
    <row r="323" spans="3:25">
      <c r="C323" s="133">
        <v>7</v>
      </c>
      <c r="D323" s="132" t="s">
        <v>192</v>
      </c>
      <c r="E323" s="131"/>
      <c r="F323" s="131"/>
      <c r="G323" s="131"/>
      <c r="H323" s="131"/>
      <c r="I323" s="130">
        <v>1E-3</v>
      </c>
      <c r="J323" s="67"/>
      <c r="K323" s="67"/>
      <c r="M323" s="125">
        <f t="shared" si="14"/>
        <v>0</v>
      </c>
      <c r="N323" s="125">
        <f t="shared" si="15"/>
        <v>0</v>
      </c>
      <c r="O323" s="2"/>
      <c r="P323" s="2"/>
      <c r="Y323" s="1"/>
    </row>
    <row r="324" spans="3:25">
      <c r="C324" s="133">
        <v>7</v>
      </c>
      <c r="D324" s="132" t="s">
        <v>191</v>
      </c>
      <c r="E324" s="131"/>
      <c r="F324" s="131"/>
      <c r="G324" s="131"/>
      <c r="H324" s="131"/>
      <c r="I324" s="130">
        <v>1E-3</v>
      </c>
      <c r="J324" s="67"/>
      <c r="K324" s="67"/>
      <c r="M324" s="125">
        <f t="shared" si="14"/>
        <v>0</v>
      </c>
      <c r="N324" s="125">
        <f t="shared" si="15"/>
        <v>0</v>
      </c>
      <c r="O324" s="2"/>
      <c r="P324" s="2"/>
      <c r="Y324" s="1"/>
    </row>
    <row r="325" spans="3:25">
      <c r="C325" s="133">
        <v>7</v>
      </c>
      <c r="D325" s="132" t="s">
        <v>190</v>
      </c>
      <c r="E325" s="131"/>
      <c r="F325" s="131"/>
      <c r="G325" s="131"/>
      <c r="H325" s="131"/>
      <c r="I325" s="130">
        <v>1E-3</v>
      </c>
      <c r="J325" s="67"/>
      <c r="K325" s="67"/>
      <c r="M325" s="125">
        <f t="shared" si="14"/>
        <v>0</v>
      </c>
      <c r="N325" s="125">
        <f t="shared" si="15"/>
        <v>0</v>
      </c>
      <c r="O325" s="2"/>
      <c r="P325" s="2"/>
      <c r="Y325" s="1"/>
    </row>
    <row r="326" spans="3:25">
      <c r="C326" s="133">
        <v>7</v>
      </c>
      <c r="D326" s="132" t="s">
        <v>189</v>
      </c>
      <c r="E326" s="131"/>
      <c r="F326" s="131"/>
      <c r="G326" s="131"/>
      <c r="H326" s="131"/>
      <c r="I326" s="130">
        <v>1E-3</v>
      </c>
      <c r="J326" s="67"/>
      <c r="K326" s="67"/>
      <c r="M326" s="125">
        <f t="shared" si="14"/>
        <v>0</v>
      </c>
      <c r="N326" s="125">
        <f t="shared" si="15"/>
        <v>0</v>
      </c>
      <c r="O326" s="2"/>
      <c r="P326" s="2"/>
      <c r="Y326" s="1"/>
    </row>
    <row r="327" spans="3:25">
      <c r="C327" s="133">
        <v>7</v>
      </c>
      <c r="D327" s="132" t="s">
        <v>188</v>
      </c>
      <c r="E327" s="131"/>
      <c r="F327" s="131"/>
      <c r="G327" s="131"/>
      <c r="H327" s="131"/>
      <c r="I327" s="130">
        <v>1E-3</v>
      </c>
      <c r="J327" s="67"/>
      <c r="K327" s="67"/>
      <c r="M327" s="125">
        <f t="shared" si="14"/>
        <v>0</v>
      </c>
      <c r="N327" s="125">
        <f t="shared" si="15"/>
        <v>0</v>
      </c>
      <c r="O327" s="2"/>
      <c r="P327" s="2"/>
      <c r="Y327" s="1"/>
    </row>
    <row r="328" spans="3:25">
      <c r="C328" s="133">
        <v>7</v>
      </c>
      <c r="D328" s="132" t="s">
        <v>187</v>
      </c>
      <c r="E328" s="131"/>
      <c r="F328" s="131"/>
      <c r="G328" s="131"/>
      <c r="H328" s="131"/>
      <c r="I328" s="130">
        <v>1E-3</v>
      </c>
      <c r="J328" s="67"/>
      <c r="K328" s="67"/>
      <c r="M328" s="125">
        <f t="shared" si="14"/>
        <v>0</v>
      </c>
      <c r="N328" s="125">
        <f t="shared" si="15"/>
        <v>0</v>
      </c>
      <c r="O328" s="2"/>
      <c r="P328" s="2"/>
      <c r="Y328" s="1"/>
    </row>
    <row r="329" spans="3:25">
      <c r="C329" s="133">
        <v>7</v>
      </c>
      <c r="D329" s="132" t="s">
        <v>186</v>
      </c>
      <c r="E329" s="131"/>
      <c r="F329" s="131"/>
      <c r="G329" s="131"/>
      <c r="H329" s="131"/>
      <c r="I329" s="130">
        <v>1E-3</v>
      </c>
      <c r="J329" s="67"/>
      <c r="K329" s="67"/>
      <c r="M329" s="125">
        <f t="shared" si="14"/>
        <v>0</v>
      </c>
      <c r="N329" s="125">
        <f t="shared" si="15"/>
        <v>0</v>
      </c>
      <c r="O329" s="2"/>
      <c r="P329" s="2"/>
      <c r="Y329" s="1"/>
    </row>
    <row r="330" spans="3:25">
      <c r="C330" s="133">
        <v>7</v>
      </c>
      <c r="D330" s="132" t="s">
        <v>185</v>
      </c>
      <c r="E330" s="131"/>
      <c r="F330" s="131"/>
      <c r="G330" s="131"/>
      <c r="H330" s="131"/>
      <c r="I330" s="130">
        <v>1E-3</v>
      </c>
      <c r="J330" s="67"/>
      <c r="K330" s="67"/>
      <c r="M330" s="125">
        <f t="shared" si="14"/>
        <v>0</v>
      </c>
      <c r="N330" s="125">
        <f t="shared" si="15"/>
        <v>0</v>
      </c>
      <c r="O330" s="2"/>
      <c r="P330" s="2"/>
      <c r="Y330" s="1"/>
    </row>
    <row r="331" spans="3:25">
      <c r="C331" s="133">
        <v>7</v>
      </c>
      <c r="D331" s="132" t="s">
        <v>184</v>
      </c>
      <c r="E331" s="131"/>
      <c r="F331" s="131"/>
      <c r="G331" s="131"/>
      <c r="H331" s="131"/>
      <c r="I331" s="130">
        <v>1E-3</v>
      </c>
      <c r="J331" s="67"/>
      <c r="K331" s="67"/>
      <c r="M331" s="125">
        <f t="shared" si="14"/>
        <v>0</v>
      </c>
      <c r="N331" s="125">
        <f t="shared" si="15"/>
        <v>0</v>
      </c>
      <c r="O331" s="2"/>
      <c r="P331" s="2"/>
      <c r="Y331" s="1"/>
    </row>
    <row r="332" spans="3:25">
      <c r="C332" s="133">
        <v>7</v>
      </c>
      <c r="D332" s="132" t="s">
        <v>183</v>
      </c>
      <c r="E332" s="131"/>
      <c r="F332" s="131"/>
      <c r="G332" s="131"/>
      <c r="H332" s="131"/>
      <c r="I332" s="130">
        <v>1E-3</v>
      </c>
      <c r="J332" s="67"/>
      <c r="K332" s="67"/>
      <c r="M332" s="125">
        <f t="shared" si="14"/>
        <v>0</v>
      </c>
      <c r="N332" s="125">
        <f t="shared" si="15"/>
        <v>0</v>
      </c>
      <c r="O332" s="2"/>
      <c r="P332" s="2"/>
      <c r="Y332" s="1"/>
    </row>
    <row r="333" spans="3:25">
      <c r="C333" s="133">
        <v>7</v>
      </c>
      <c r="D333" s="132" t="s">
        <v>182</v>
      </c>
      <c r="E333" s="131"/>
      <c r="F333" s="131"/>
      <c r="G333" s="131"/>
      <c r="H333" s="131"/>
      <c r="I333" s="130">
        <v>1E-3</v>
      </c>
      <c r="J333" s="67"/>
      <c r="K333" s="67"/>
      <c r="M333" s="125">
        <f t="shared" si="14"/>
        <v>0</v>
      </c>
      <c r="N333" s="125">
        <f t="shared" si="15"/>
        <v>0</v>
      </c>
      <c r="O333" s="2"/>
      <c r="P333" s="2"/>
      <c r="Y333" s="1"/>
    </row>
    <row r="334" spans="3:25">
      <c r="C334" s="133">
        <v>7</v>
      </c>
      <c r="D334" s="132" t="s">
        <v>181</v>
      </c>
      <c r="E334" s="131"/>
      <c r="F334" s="131"/>
      <c r="G334" s="131"/>
      <c r="H334" s="131"/>
      <c r="I334" s="130">
        <v>1E-3</v>
      </c>
      <c r="J334" s="67"/>
      <c r="K334" s="67"/>
      <c r="M334" s="125">
        <f t="shared" si="14"/>
        <v>0</v>
      </c>
      <c r="N334" s="125">
        <f t="shared" si="15"/>
        <v>0</v>
      </c>
      <c r="O334" s="2"/>
      <c r="P334" s="2"/>
      <c r="Y334" s="1"/>
    </row>
    <row r="335" spans="3:25">
      <c r="C335" s="133">
        <v>7</v>
      </c>
      <c r="D335" s="132" t="s">
        <v>180</v>
      </c>
      <c r="E335" s="131"/>
      <c r="F335" s="131"/>
      <c r="G335" s="131"/>
      <c r="H335" s="131"/>
      <c r="I335" s="130">
        <v>1E-3</v>
      </c>
      <c r="J335" s="67"/>
      <c r="K335" s="67"/>
      <c r="M335" s="125">
        <f t="shared" si="14"/>
        <v>0</v>
      </c>
      <c r="N335" s="125">
        <f t="shared" si="15"/>
        <v>0</v>
      </c>
      <c r="O335" s="2"/>
      <c r="P335" s="2"/>
      <c r="Y335" s="1"/>
    </row>
    <row r="336" spans="3:25">
      <c r="C336" s="133">
        <v>7</v>
      </c>
      <c r="D336" s="132" t="s">
        <v>179</v>
      </c>
      <c r="E336" s="131"/>
      <c r="F336" s="131"/>
      <c r="G336" s="131"/>
      <c r="H336" s="131"/>
      <c r="I336" s="130">
        <v>1E-3</v>
      </c>
      <c r="J336" s="67"/>
      <c r="K336" s="67"/>
      <c r="M336" s="125">
        <f t="shared" si="14"/>
        <v>0</v>
      </c>
      <c r="N336" s="125">
        <f t="shared" si="15"/>
        <v>0</v>
      </c>
      <c r="O336" s="2"/>
      <c r="P336" s="2"/>
      <c r="Y336" s="1"/>
    </row>
    <row r="337" spans="3:25">
      <c r="C337" s="133">
        <v>7</v>
      </c>
      <c r="D337" s="132" t="s">
        <v>178</v>
      </c>
      <c r="E337" s="131"/>
      <c r="F337" s="131"/>
      <c r="G337" s="131"/>
      <c r="H337" s="131"/>
      <c r="I337" s="130">
        <v>1E-3</v>
      </c>
      <c r="J337" s="67"/>
      <c r="K337" s="67"/>
      <c r="M337" s="125">
        <f t="shared" si="14"/>
        <v>0</v>
      </c>
      <c r="N337" s="125">
        <f t="shared" si="15"/>
        <v>0</v>
      </c>
      <c r="O337" s="2"/>
      <c r="P337" s="2"/>
      <c r="Y337" s="1"/>
    </row>
    <row r="338" spans="3:25">
      <c r="C338" s="133">
        <v>7</v>
      </c>
      <c r="D338" s="132" t="s">
        <v>177</v>
      </c>
      <c r="E338" s="131"/>
      <c r="F338" s="131"/>
      <c r="G338" s="131"/>
      <c r="H338" s="131"/>
      <c r="I338" s="130">
        <v>1E-3</v>
      </c>
      <c r="J338" s="67"/>
      <c r="K338" s="67"/>
      <c r="M338" s="125">
        <f t="shared" si="14"/>
        <v>0</v>
      </c>
      <c r="N338" s="125">
        <f t="shared" si="15"/>
        <v>0</v>
      </c>
      <c r="O338" s="2"/>
      <c r="P338" s="2"/>
      <c r="Y338" s="1"/>
    </row>
    <row r="339" spans="3:25">
      <c r="C339" s="133">
        <v>7</v>
      </c>
      <c r="D339" s="132" t="s">
        <v>176</v>
      </c>
      <c r="E339" s="131"/>
      <c r="F339" s="131"/>
      <c r="G339" s="131"/>
      <c r="H339" s="131"/>
      <c r="I339" s="130">
        <v>1E-3</v>
      </c>
      <c r="J339" s="67"/>
      <c r="K339" s="67"/>
      <c r="M339" s="125">
        <f t="shared" si="14"/>
        <v>0</v>
      </c>
      <c r="N339" s="125">
        <f t="shared" si="15"/>
        <v>0</v>
      </c>
      <c r="O339" s="2"/>
      <c r="P339" s="2"/>
      <c r="Y339" s="1"/>
    </row>
    <row r="340" spans="3:25">
      <c r="C340" s="133">
        <v>7</v>
      </c>
      <c r="D340" s="132" t="s">
        <v>175</v>
      </c>
      <c r="E340" s="131"/>
      <c r="F340" s="131"/>
      <c r="G340" s="131"/>
      <c r="H340" s="131"/>
      <c r="I340" s="130">
        <v>1E-3</v>
      </c>
      <c r="J340" s="67"/>
      <c r="K340" s="67"/>
      <c r="M340" s="125">
        <f t="shared" si="14"/>
        <v>0</v>
      </c>
      <c r="N340" s="125">
        <f t="shared" si="15"/>
        <v>0</v>
      </c>
      <c r="O340" s="2"/>
      <c r="P340" s="2"/>
      <c r="Y340" s="1"/>
    </row>
    <row r="341" spans="3:25">
      <c r="C341" s="133">
        <v>7</v>
      </c>
      <c r="D341" s="132" t="s">
        <v>174</v>
      </c>
      <c r="E341" s="131"/>
      <c r="F341" s="131"/>
      <c r="G341" s="131"/>
      <c r="H341" s="131"/>
      <c r="I341" s="130">
        <v>1E-3</v>
      </c>
      <c r="J341" s="67"/>
      <c r="K341" s="67"/>
      <c r="M341" s="125">
        <f t="shared" si="14"/>
        <v>0</v>
      </c>
      <c r="N341" s="125">
        <f t="shared" si="15"/>
        <v>0</v>
      </c>
      <c r="O341" s="2"/>
      <c r="P341" s="2"/>
      <c r="Y341" s="1"/>
    </row>
    <row r="342" spans="3:25">
      <c r="C342" s="133">
        <v>7</v>
      </c>
      <c r="D342" s="132" t="s">
        <v>173</v>
      </c>
      <c r="E342" s="131"/>
      <c r="F342" s="131"/>
      <c r="G342" s="131"/>
      <c r="H342" s="131"/>
      <c r="I342" s="130">
        <v>1E-3</v>
      </c>
      <c r="J342" s="67"/>
      <c r="K342" s="67"/>
      <c r="M342" s="125">
        <f t="shared" si="14"/>
        <v>0</v>
      </c>
      <c r="N342" s="125">
        <f t="shared" si="15"/>
        <v>0</v>
      </c>
      <c r="O342" s="2"/>
      <c r="P342" s="2"/>
      <c r="Y342" s="1"/>
    </row>
    <row r="343" spans="3:25">
      <c r="C343" s="133">
        <v>7</v>
      </c>
      <c r="D343" s="132" t="s">
        <v>172</v>
      </c>
      <c r="E343" s="131"/>
      <c r="F343" s="131"/>
      <c r="G343" s="131"/>
      <c r="H343" s="131"/>
      <c r="I343" s="130">
        <v>1E-3</v>
      </c>
      <c r="J343" s="67"/>
      <c r="K343" s="67"/>
      <c r="M343" s="125">
        <f t="shared" si="14"/>
        <v>0</v>
      </c>
      <c r="N343" s="125">
        <f t="shared" si="15"/>
        <v>0</v>
      </c>
      <c r="O343" s="2"/>
      <c r="P343" s="2"/>
      <c r="Y343" s="1"/>
    </row>
    <row r="344" spans="3:25">
      <c r="C344" s="133">
        <v>7</v>
      </c>
      <c r="D344" s="132" t="s">
        <v>171</v>
      </c>
      <c r="E344" s="131"/>
      <c r="F344" s="131"/>
      <c r="G344" s="131"/>
      <c r="H344" s="131"/>
      <c r="I344" s="130">
        <v>1E-3</v>
      </c>
      <c r="J344" s="67"/>
      <c r="K344" s="67"/>
      <c r="M344" s="125">
        <f t="shared" si="14"/>
        <v>0</v>
      </c>
      <c r="N344" s="125">
        <f t="shared" si="15"/>
        <v>0</v>
      </c>
      <c r="O344" s="2"/>
      <c r="P344" s="2"/>
      <c r="Y344" s="1"/>
    </row>
    <row r="345" spans="3:25">
      <c r="C345" s="133">
        <v>7</v>
      </c>
      <c r="D345" s="132" t="s">
        <v>170</v>
      </c>
      <c r="E345" s="131"/>
      <c r="F345" s="131"/>
      <c r="G345" s="131"/>
      <c r="H345" s="131"/>
      <c r="I345" s="130">
        <v>1E-3</v>
      </c>
      <c r="J345" s="67"/>
      <c r="K345" s="67"/>
      <c r="M345" s="125">
        <f t="shared" si="14"/>
        <v>0</v>
      </c>
      <c r="N345" s="125">
        <f t="shared" si="15"/>
        <v>0</v>
      </c>
      <c r="O345" s="2"/>
      <c r="P345" s="2"/>
      <c r="Y345" s="1"/>
    </row>
    <row r="346" spans="3:25">
      <c r="C346" s="133">
        <v>7</v>
      </c>
      <c r="D346" s="132" t="s">
        <v>169</v>
      </c>
      <c r="E346" s="131"/>
      <c r="F346" s="131"/>
      <c r="G346" s="131"/>
      <c r="H346" s="131"/>
      <c r="I346" s="130">
        <v>1E-3</v>
      </c>
      <c r="J346" s="67"/>
      <c r="K346" s="67"/>
      <c r="M346" s="125">
        <f t="shared" si="14"/>
        <v>0</v>
      </c>
      <c r="N346" s="125">
        <f t="shared" si="15"/>
        <v>0</v>
      </c>
      <c r="O346" s="2"/>
      <c r="P346" s="2"/>
      <c r="Y346" s="1"/>
    </row>
    <row r="347" spans="3:25">
      <c r="C347" s="133">
        <v>7</v>
      </c>
      <c r="D347" s="132" t="s">
        <v>168</v>
      </c>
      <c r="E347" s="131"/>
      <c r="F347" s="131"/>
      <c r="G347" s="131"/>
      <c r="H347" s="131"/>
      <c r="I347" s="130">
        <v>1E-3</v>
      </c>
      <c r="J347" s="67"/>
      <c r="K347" s="67"/>
      <c r="M347" s="125">
        <f t="shared" si="14"/>
        <v>0</v>
      </c>
      <c r="N347" s="125">
        <f t="shared" si="15"/>
        <v>0</v>
      </c>
      <c r="O347" s="2"/>
      <c r="P347" s="2"/>
      <c r="Y347" s="1"/>
    </row>
    <row r="348" spans="3:25">
      <c r="C348" s="133">
        <v>7</v>
      </c>
      <c r="D348" s="132" t="s">
        <v>167</v>
      </c>
      <c r="E348" s="131"/>
      <c r="F348" s="131"/>
      <c r="G348" s="131"/>
      <c r="H348" s="131"/>
      <c r="I348" s="130">
        <v>1E-3</v>
      </c>
      <c r="J348" s="67"/>
      <c r="K348" s="67"/>
      <c r="M348" s="125">
        <f t="shared" ref="M348:M390" si="16">E$155*E348+F$155*F348+G$155*G348+H$155*H348</f>
        <v>0</v>
      </c>
      <c r="N348" s="125">
        <f t="shared" ref="N348:N411" si="17">M348*I348</f>
        <v>0</v>
      </c>
      <c r="O348" s="2"/>
      <c r="P348" s="2"/>
      <c r="Y348" s="1"/>
    </row>
    <row r="349" spans="3:25">
      <c r="C349" s="133">
        <v>7</v>
      </c>
      <c r="D349" s="132" t="s">
        <v>166</v>
      </c>
      <c r="E349" s="131"/>
      <c r="F349" s="131"/>
      <c r="G349" s="131"/>
      <c r="H349" s="131"/>
      <c r="I349" s="130">
        <v>1E-3</v>
      </c>
      <c r="J349" s="67"/>
      <c r="K349" s="67"/>
      <c r="M349" s="125">
        <f t="shared" si="16"/>
        <v>0</v>
      </c>
      <c r="N349" s="125">
        <f t="shared" si="17"/>
        <v>0</v>
      </c>
      <c r="O349" s="2"/>
      <c r="P349" s="2"/>
      <c r="Y349" s="1"/>
    </row>
    <row r="350" spans="3:25">
      <c r="C350" s="133">
        <v>7</v>
      </c>
      <c r="D350" s="132" t="s">
        <v>165</v>
      </c>
      <c r="E350" s="131"/>
      <c r="F350" s="131"/>
      <c r="G350" s="131"/>
      <c r="H350" s="131"/>
      <c r="I350" s="130">
        <v>1E-3</v>
      </c>
      <c r="J350" s="67"/>
      <c r="K350" s="67"/>
      <c r="M350" s="125">
        <f t="shared" si="16"/>
        <v>0</v>
      </c>
      <c r="N350" s="125">
        <f t="shared" si="17"/>
        <v>0</v>
      </c>
      <c r="O350" s="2"/>
      <c r="P350" s="2"/>
      <c r="Y350" s="1"/>
    </row>
    <row r="351" spans="3:25">
      <c r="C351" s="133">
        <v>7</v>
      </c>
      <c r="D351" s="132" t="s">
        <v>164</v>
      </c>
      <c r="E351" s="131"/>
      <c r="F351" s="131"/>
      <c r="G351" s="131"/>
      <c r="H351" s="131"/>
      <c r="I351" s="130">
        <v>1E-3</v>
      </c>
      <c r="J351" s="67"/>
      <c r="K351" s="67"/>
      <c r="M351" s="125">
        <f t="shared" si="16"/>
        <v>0</v>
      </c>
      <c r="N351" s="125">
        <f t="shared" si="17"/>
        <v>0</v>
      </c>
      <c r="O351" s="2"/>
      <c r="P351" s="2"/>
      <c r="Y351" s="1"/>
    </row>
    <row r="352" spans="3:25">
      <c r="C352" s="133">
        <v>7</v>
      </c>
      <c r="D352" s="132" t="s">
        <v>163</v>
      </c>
      <c r="E352" s="131"/>
      <c r="F352" s="131"/>
      <c r="G352" s="131"/>
      <c r="H352" s="131"/>
      <c r="I352" s="130">
        <v>1E-3</v>
      </c>
      <c r="J352" s="67"/>
      <c r="K352" s="67"/>
      <c r="M352" s="125">
        <f t="shared" si="16"/>
        <v>0</v>
      </c>
      <c r="N352" s="125">
        <f t="shared" si="17"/>
        <v>0</v>
      </c>
      <c r="O352" s="2"/>
      <c r="P352" s="2"/>
      <c r="Y352" s="1"/>
    </row>
    <row r="353" spans="3:25">
      <c r="C353" s="133">
        <v>7</v>
      </c>
      <c r="D353" s="132" t="s">
        <v>162</v>
      </c>
      <c r="E353" s="131"/>
      <c r="F353" s="131"/>
      <c r="G353" s="131"/>
      <c r="H353" s="131"/>
      <c r="I353" s="130">
        <v>1E-3</v>
      </c>
      <c r="J353" s="67"/>
      <c r="K353" s="67"/>
      <c r="M353" s="125">
        <f t="shared" si="16"/>
        <v>0</v>
      </c>
      <c r="N353" s="125">
        <f t="shared" si="17"/>
        <v>0</v>
      </c>
      <c r="O353" s="2"/>
      <c r="P353" s="2"/>
      <c r="Y353" s="1"/>
    </row>
    <row r="354" spans="3:25">
      <c r="C354" s="133">
        <v>7</v>
      </c>
      <c r="D354" s="132" t="s">
        <v>161</v>
      </c>
      <c r="E354" s="131"/>
      <c r="F354" s="131"/>
      <c r="G354" s="131"/>
      <c r="H354" s="131"/>
      <c r="I354" s="130">
        <v>1E-3</v>
      </c>
      <c r="J354" s="67"/>
      <c r="K354" s="67"/>
      <c r="M354" s="125">
        <f t="shared" si="16"/>
        <v>0</v>
      </c>
      <c r="N354" s="125">
        <f t="shared" si="17"/>
        <v>0</v>
      </c>
      <c r="O354" s="2"/>
      <c r="P354" s="2"/>
      <c r="Y354" s="1"/>
    </row>
    <row r="355" spans="3:25">
      <c r="C355" s="133">
        <v>7</v>
      </c>
      <c r="D355" s="132" t="s">
        <v>160</v>
      </c>
      <c r="E355" s="131"/>
      <c r="F355" s="131"/>
      <c r="G355" s="131"/>
      <c r="H355" s="131"/>
      <c r="I355" s="130">
        <v>1E-3</v>
      </c>
      <c r="J355" s="67"/>
      <c r="K355" s="67"/>
      <c r="M355" s="125">
        <f t="shared" si="16"/>
        <v>0</v>
      </c>
      <c r="N355" s="125">
        <f t="shared" si="17"/>
        <v>0</v>
      </c>
      <c r="O355" s="2"/>
      <c r="P355" s="2"/>
      <c r="Y355" s="1"/>
    </row>
    <row r="356" spans="3:25">
      <c r="C356" s="133">
        <v>7</v>
      </c>
      <c r="D356" s="132" t="s">
        <v>159</v>
      </c>
      <c r="E356" s="131"/>
      <c r="F356" s="131"/>
      <c r="G356" s="131"/>
      <c r="H356" s="131"/>
      <c r="I356" s="130">
        <v>1E-3</v>
      </c>
      <c r="J356" s="67"/>
      <c r="K356" s="67"/>
      <c r="M356" s="125">
        <f t="shared" si="16"/>
        <v>0</v>
      </c>
      <c r="N356" s="125">
        <f t="shared" si="17"/>
        <v>0</v>
      </c>
      <c r="O356" s="2"/>
      <c r="P356" s="2"/>
      <c r="Y356" s="1"/>
    </row>
    <row r="357" spans="3:25">
      <c r="C357" s="133">
        <v>7</v>
      </c>
      <c r="D357" s="132" t="s">
        <v>158</v>
      </c>
      <c r="E357" s="131"/>
      <c r="F357" s="131"/>
      <c r="G357" s="131"/>
      <c r="H357" s="131"/>
      <c r="I357" s="130">
        <v>1E-3</v>
      </c>
      <c r="J357" s="67"/>
      <c r="K357" s="67"/>
      <c r="M357" s="125">
        <f t="shared" si="16"/>
        <v>0</v>
      </c>
      <c r="N357" s="125">
        <f t="shared" si="17"/>
        <v>0</v>
      </c>
      <c r="O357" s="2"/>
      <c r="P357" s="2"/>
      <c r="Y357" s="1"/>
    </row>
    <row r="358" spans="3:25">
      <c r="C358" s="133">
        <v>7</v>
      </c>
      <c r="D358" s="132" t="s">
        <v>157</v>
      </c>
      <c r="E358" s="131"/>
      <c r="F358" s="131"/>
      <c r="G358" s="131"/>
      <c r="H358" s="131"/>
      <c r="I358" s="130">
        <v>1E-3</v>
      </c>
      <c r="J358" s="67"/>
      <c r="K358" s="67"/>
      <c r="M358" s="125">
        <f t="shared" si="16"/>
        <v>0</v>
      </c>
      <c r="N358" s="125">
        <f t="shared" si="17"/>
        <v>0</v>
      </c>
      <c r="O358" s="2"/>
      <c r="P358" s="2"/>
      <c r="Y358" s="1"/>
    </row>
    <row r="359" spans="3:25">
      <c r="C359" s="133">
        <v>7</v>
      </c>
      <c r="D359" s="132" t="s">
        <v>156</v>
      </c>
      <c r="E359" s="131"/>
      <c r="F359" s="131"/>
      <c r="G359" s="131"/>
      <c r="H359" s="131"/>
      <c r="I359" s="130">
        <v>1E-3</v>
      </c>
      <c r="J359" s="67"/>
      <c r="K359" s="67"/>
      <c r="M359" s="125">
        <f t="shared" si="16"/>
        <v>0</v>
      </c>
      <c r="N359" s="125">
        <f t="shared" si="17"/>
        <v>0</v>
      </c>
      <c r="O359" s="2"/>
      <c r="P359" s="2"/>
      <c r="Y359" s="1"/>
    </row>
    <row r="360" spans="3:25">
      <c r="C360" s="133">
        <v>7</v>
      </c>
      <c r="D360" s="132" t="s">
        <v>155</v>
      </c>
      <c r="E360" s="131"/>
      <c r="F360" s="131"/>
      <c r="G360" s="131"/>
      <c r="H360" s="131"/>
      <c r="I360" s="130">
        <v>1E-3</v>
      </c>
      <c r="J360" s="67"/>
      <c r="K360" s="67"/>
      <c r="M360" s="125">
        <f t="shared" si="16"/>
        <v>0</v>
      </c>
      <c r="N360" s="125">
        <f t="shared" si="17"/>
        <v>0</v>
      </c>
      <c r="O360" s="2"/>
      <c r="P360" s="2"/>
      <c r="Y360" s="1"/>
    </row>
    <row r="361" spans="3:25">
      <c r="C361" s="133">
        <v>7</v>
      </c>
      <c r="D361" s="132" t="s">
        <v>154</v>
      </c>
      <c r="E361" s="131"/>
      <c r="F361" s="131"/>
      <c r="G361" s="131"/>
      <c r="H361" s="131"/>
      <c r="I361" s="130">
        <v>1E-3</v>
      </c>
      <c r="J361" s="67"/>
      <c r="K361" s="67"/>
      <c r="M361" s="125">
        <f t="shared" si="16"/>
        <v>0</v>
      </c>
      <c r="N361" s="125">
        <f t="shared" si="17"/>
        <v>0</v>
      </c>
      <c r="O361" s="2"/>
      <c r="P361" s="2"/>
      <c r="Y361" s="1"/>
    </row>
    <row r="362" spans="3:25">
      <c r="C362" s="133">
        <v>7</v>
      </c>
      <c r="D362" s="132" t="s">
        <v>153</v>
      </c>
      <c r="E362" s="131"/>
      <c r="F362" s="131"/>
      <c r="G362" s="131"/>
      <c r="H362" s="131"/>
      <c r="I362" s="130">
        <v>1E-3</v>
      </c>
      <c r="J362" s="67"/>
      <c r="K362" s="67"/>
      <c r="M362" s="125">
        <f t="shared" si="16"/>
        <v>0</v>
      </c>
      <c r="N362" s="125">
        <f t="shared" si="17"/>
        <v>0</v>
      </c>
      <c r="O362" s="2"/>
      <c r="P362" s="2"/>
      <c r="Y362" s="1"/>
    </row>
    <row r="363" spans="3:25">
      <c r="C363" s="133">
        <v>7</v>
      </c>
      <c r="D363" s="132" t="s">
        <v>152</v>
      </c>
      <c r="E363" s="131"/>
      <c r="F363" s="131"/>
      <c r="G363" s="131"/>
      <c r="H363" s="131"/>
      <c r="I363" s="130">
        <v>1E-3</v>
      </c>
      <c r="J363" s="67"/>
      <c r="K363" s="67"/>
      <c r="M363" s="125">
        <f t="shared" si="16"/>
        <v>0</v>
      </c>
      <c r="N363" s="125">
        <f t="shared" si="17"/>
        <v>0</v>
      </c>
      <c r="O363" s="2"/>
      <c r="P363" s="2"/>
      <c r="Y363" s="1"/>
    </row>
    <row r="364" spans="3:25">
      <c r="C364" s="133">
        <v>7</v>
      </c>
      <c r="D364" s="132" t="s">
        <v>151</v>
      </c>
      <c r="E364" s="131"/>
      <c r="F364" s="131"/>
      <c r="G364" s="131"/>
      <c r="H364" s="131"/>
      <c r="I364" s="130">
        <v>1E-3</v>
      </c>
      <c r="J364" s="67"/>
      <c r="K364" s="67"/>
      <c r="M364" s="125">
        <f t="shared" si="16"/>
        <v>0</v>
      </c>
      <c r="N364" s="125">
        <f t="shared" si="17"/>
        <v>0</v>
      </c>
      <c r="O364" s="2"/>
      <c r="P364" s="2"/>
      <c r="Y364" s="1"/>
    </row>
    <row r="365" spans="3:25">
      <c r="C365" s="133">
        <v>7</v>
      </c>
      <c r="D365" s="132" t="s">
        <v>150</v>
      </c>
      <c r="E365" s="131"/>
      <c r="F365" s="131"/>
      <c r="G365" s="131"/>
      <c r="H365" s="131"/>
      <c r="I365" s="130">
        <v>1E-3</v>
      </c>
      <c r="J365" s="67"/>
      <c r="K365" s="67"/>
      <c r="M365" s="125">
        <f t="shared" si="16"/>
        <v>0</v>
      </c>
      <c r="N365" s="125">
        <f t="shared" si="17"/>
        <v>0</v>
      </c>
      <c r="O365" s="2"/>
      <c r="P365" s="2"/>
      <c r="Y365" s="1"/>
    </row>
    <row r="366" spans="3:25">
      <c r="C366" s="133">
        <v>7</v>
      </c>
      <c r="D366" s="132" t="s">
        <v>149</v>
      </c>
      <c r="E366" s="131"/>
      <c r="F366" s="131"/>
      <c r="G366" s="131"/>
      <c r="H366" s="131"/>
      <c r="I366" s="130">
        <v>1E-3</v>
      </c>
      <c r="J366" s="67"/>
      <c r="K366" s="67"/>
      <c r="M366" s="125">
        <f t="shared" si="16"/>
        <v>0</v>
      </c>
      <c r="N366" s="125">
        <f t="shared" si="17"/>
        <v>0</v>
      </c>
      <c r="O366" s="2"/>
      <c r="P366" s="2"/>
      <c r="Y366" s="1"/>
    </row>
    <row r="367" spans="3:25">
      <c r="C367" s="133">
        <v>7</v>
      </c>
      <c r="D367" s="132" t="s">
        <v>148</v>
      </c>
      <c r="E367" s="131"/>
      <c r="F367" s="131"/>
      <c r="G367" s="131"/>
      <c r="H367" s="131"/>
      <c r="I367" s="130">
        <v>1E-3</v>
      </c>
      <c r="J367" s="67"/>
      <c r="K367" s="67"/>
      <c r="M367" s="125">
        <f t="shared" si="16"/>
        <v>0</v>
      </c>
      <c r="N367" s="125">
        <f t="shared" si="17"/>
        <v>0</v>
      </c>
      <c r="O367" s="2"/>
      <c r="P367" s="2"/>
      <c r="Y367" s="1"/>
    </row>
    <row r="368" spans="3:25">
      <c r="C368" s="133">
        <v>7</v>
      </c>
      <c r="D368" s="132" t="s">
        <v>147</v>
      </c>
      <c r="E368" s="131"/>
      <c r="F368" s="131"/>
      <c r="G368" s="131"/>
      <c r="H368" s="131"/>
      <c r="I368" s="130">
        <v>1E-3</v>
      </c>
      <c r="J368" s="67"/>
      <c r="K368" s="67"/>
      <c r="M368" s="125">
        <f t="shared" si="16"/>
        <v>0</v>
      </c>
      <c r="N368" s="125">
        <f t="shared" si="17"/>
        <v>0</v>
      </c>
      <c r="O368" s="2"/>
      <c r="P368" s="2"/>
      <c r="Y368" s="1"/>
    </row>
    <row r="369" spans="3:25">
      <c r="C369" s="133">
        <v>7</v>
      </c>
      <c r="D369" s="132" t="s">
        <v>146</v>
      </c>
      <c r="E369" s="131"/>
      <c r="F369" s="131"/>
      <c r="G369" s="131"/>
      <c r="H369" s="131"/>
      <c r="I369" s="130">
        <v>1E-3</v>
      </c>
      <c r="J369" s="67"/>
      <c r="K369" s="67"/>
      <c r="M369" s="125">
        <f t="shared" si="16"/>
        <v>0</v>
      </c>
      <c r="N369" s="125">
        <f t="shared" si="17"/>
        <v>0</v>
      </c>
      <c r="O369" s="2"/>
      <c r="P369" s="2"/>
      <c r="Y369" s="1"/>
    </row>
    <row r="370" spans="3:25">
      <c r="C370" s="133">
        <v>7</v>
      </c>
      <c r="D370" s="132" t="s">
        <v>145</v>
      </c>
      <c r="E370" s="131"/>
      <c r="F370" s="131"/>
      <c r="G370" s="131"/>
      <c r="H370" s="131"/>
      <c r="I370" s="130">
        <v>1E-3</v>
      </c>
      <c r="J370" s="67"/>
      <c r="K370" s="67"/>
      <c r="M370" s="125">
        <f t="shared" si="16"/>
        <v>0</v>
      </c>
      <c r="N370" s="125">
        <f t="shared" si="17"/>
        <v>0</v>
      </c>
      <c r="O370" s="2"/>
      <c r="P370" s="2"/>
      <c r="Y370" s="1"/>
    </row>
    <row r="371" spans="3:25">
      <c r="C371" s="133">
        <v>7</v>
      </c>
      <c r="D371" s="132" t="s">
        <v>144</v>
      </c>
      <c r="E371" s="131"/>
      <c r="F371" s="131"/>
      <c r="G371" s="131"/>
      <c r="H371" s="131"/>
      <c r="I371" s="130">
        <v>1E-3</v>
      </c>
      <c r="J371" s="67"/>
      <c r="K371" s="67"/>
      <c r="M371" s="125">
        <f t="shared" si="16"/>
        <v>0</v>
      </c>
      <c r="N371" s="125">
        <f t="shared" si="17"/>
        <v>0</v>
      </c>
      <c r="O371" s="2"/>
      <c r="P371" s="2"/>
      <c r="Y371" s="1"/>
    </row>
    <row r="372" spans="3:25">
      <c r="C372" s="133">
        <v>7</v>
      </c>
      <c r="D372" s="132" t="s">
        <v>143</v>
      </c>
      <c r="E372" s="131"/>
      <c r="F372" s="131"/>
      <c r="G372" s="131"/>
      <c r="H372" s="131"/>
      <c r="I372" s="130">
        <v>1E-3</v>
      </c>
      <c r="J372" s="67"/>
      <c r="K372" s="67"/>
      <c r="M372" s="125">
        <f t="shared" si="16"/>
        <v>0</v>
      </c>
      <c r="N372" s="125">
        <f t="shared" si="17"/>
        <v>0</v>
      </c>
      <c r="O372" s="2"/>
      <c r="P372" s="2"/>
      <c r="Y372" s="1"/>
    </row>
    <row r="373" spans="3:25">
      <c r="C373" s="133">
        <v>7</v>
      </c>
      <c r="D373" s="132" t="s">
        <v>142</v>
      </c>
      <c r="E373" s="131"/>
      <c r="F373" s="131"/>
      <c r="G373" s="131"/>
      <c r="H373" s="131"/>
      <c r="I373" s="130">
        <v>1E-3</v>
      </c>
      <c r="J373" s="67"/>
      <c r="K373" s="67"/>
      <c r="M373" s="125">
        <f t="shared" si="16"/>
        <v>0</v>
      </c>
      <c r="N373" s="125">
        <f t="shared" si="17"/>
        <v>0</v>
      </c>
      <c r="O373" s="2"/>
      <c r="P373" s="2"/>
      <c r="Y373" s="1"/>
    </row>
    <row r="374" spans="3:25">
      <c r="C374" s="133">
        <v>7</v>
      </c>
      <c r="D374" s="132" t="s">
        <v>141</v>
      </c>
      <c r="E374" s="131"/>
      <c r="F374" s="131"/>
      <c r="G374" s="131"/>
      <c r="H374" s="131"/>
      <c r="I374" s="130">
        <v>1E-3</v>
      </c>
      <c r="J374" s="67"/>
      <c r="K374" s="67"/>
      <c r="M374" s="125">
        <f t="shared" si="16"/>
        <v>0</v>
      </c>
      <c r="N374" s="125">
        <f t="shared" si="17"/>
        <v>0</v>
      </c>
      <c r="O374" s="2"/>
      <c r="P374" s="2"/>
      <c r="Y374" s="1"/>
    </row>
    <row r="375" spans="3:25">
      <c r="C375" s="133">
        <v>7</v>
      </c>
      <c r="D375" s="132" t="s">
        <v>140</v>
      </c>
      <c r="E375" s="131"/>
      <c r="F375" s="131"/>
      <c r="G375" s="131"/>
      <c r="H375" s="131"/>
      <c r="I375" s="130">
        <v>1E-3</v>
      </c>
      <c r="J375" s="67"/>
      <c r="K375" s="67"/>
      <c r="M375" s="125">
        <f t="shared" si="16"/>
        <v>0</v>
      </c>
      <c r="N375" s="125">
        <f t="shared" si="17"/>
        <v>0</v>
      </c>
      <c r="O375" s="2"/>
      <c r="P375" s="2"/>
      <c r="Y375" s="1"/>
    </row>
    <row r="376" spans="3:25">
      <c r="C376" s="133">
        <v>7</v>
      </c>
      <c r="D376" s="132" t="s">
        <v>139</v>
      </c>
      <c r="E376" s="131"/>
      <c r="F376" s="131"/>
      <c r="G376" s="131"/>
      <c r="H376" s="131"/>
      <c r="I376" s="130">
        <v>1E-3</v>
      </c>
      <c r="J376" s="67"/>
      <c r="K376" s="67"/>
      <c r="M376" s="125">
        <f t="shared" si="16"/>
        <v>0</v>
      </c>
      <c r="N376" s="125">
        <f t="shared" si="17"/>
        <v>0</v>
      </c>
      <c r="O376" s="2"/>
      <c r="P376" s="2"/>
      <c r="Y376" s="1"/>
    </row>
    <row r="377" spans="3:25">
      <c r="C377" s="133">
        <v>7</v>
      </c>
      <c r="D377" s="132" t="s">
        <v>138</v>
      </c>
      <c r="E377" s="131"/>
      <c r="F377" s="131"/>
      <c r="G377" s="131"/>
      <c r="H377" s="131"/>
      <c r="I377" s="130">
        <v>1E-3</v>
      </c>
      <c r="J377" s="67"/>
      <c r="K377" s="67"/>
      <c r="M377" s="125">
        <f t="shared" si="16"/>
        <v>0</v>
      </c>
      <c r="N377" s="125">
        <f t="shared" si="17"/>
        <v>0</v>
      </c>
      <c r="O377" s="2"/>
      <c r="P377" s="2"/>
      <c r="Y377" s="1"/>
    </row>
    <row r="378" spans="3:25">
      <c r="C378" s="133">
        <v>7</v>
      </c>
      <c r="D378" s="132" t="s">
        <v>137</v>
      </c>
      <c r="E378" s="131"/>
      <c r="F378" s="131"/>
      <c r="G378" s="131"/>
      <c r="H378" s="131"/>
      <c r="I378" s="130">
        <v>1E-3</v>
      </c>
      <c r="J378" s="67"/>
      <c r="K378" s="67"/>
      <c r="M378" s="125">
        <f t="shared" si="16"/>
        <v>0</v>
      </c>
      <c r="N378" s="125">
        <f t="shared" si="17"/>
        <v>0</v>
      </c>
      <c r="O378" s="2"/>
      <c r="P378" s="2"/>
      <c r="Y378" s="1"/>
    </row>
    <row r="379" spans="3:25">
      <c r="C379" s="133">
        <v>7</v>
      </c>
      <c r="D379" s="132" t="s">
        <v>136</v>
      </c>
      <c r="E379" s="131"/>
      <c r="F379" s="131"/>
      <c r="G379" s="131"/>
      <c r="H379" s="131"/>
      <c r="I379" s="130">
        <v>1E-3</v>
      </c>
      <c r="J379" s="67"/>
      <c r="K379" s="67"/>
      <c r="M379" s="125">
        <f t="shared" si="16"/>
        <v>0</v>
      </c>
      <c r="N379" s="125">
        <f t="shared" si="17"/>
        <v>0</v>
      </c>
      <c r="O379" s="2"/>
      <c r="P379" s="2"/>
      <c r="Y379" s="1"/>
    </row>
    <row r="380" spans="3:25">
      <c r="C380" s="133">
        <v>7</v>
      </c>
      <c r="D380" s="132" t="s">
        <v>135</v>
      </c>
      <c r="E380" s="131"/>
      <c r="F380" s="131"/>
      <c r="G380" s="131"/>
      <c r="H380" s="131"/>
      <c r="I380" s="130">
        <v>1E-3</v>
      </c>
      <c r="J380" s="67"/>
      <c r="K380" s="67"/>
      <c r="M380" s="125">
        <f t="shared" si="16"/>
        <v>0</v>
      </c>
      <c r="N380" s="125">
        <f t="shared" si="17"/>
        <v>0</v>
      </c>
      <c r="O380" s="2"/>
      <c r="P380" s="2"/>
      <c r="Y380" s="1"/>
    </row>
    <row r="381" spans="3:25">
      <c r="C381" s="133">
        <v>7</v>
      </c>
      <c r="D381" s="132" t="s">
        <v>134</v>
      </c>
      <c r="E381" s="131"/>
      <c r="F381" s="131"/>
      <c r="G381" s="131"/>
      <c r="H381" s="131"/>
      <c r="I381" s="130">
        <v>1E-3</v>
      </c>
      <c r="J381" s="67"/>
      <c r="K381" s="67"/>
      <c r="M381" s="125">
        <f t="shared" si="16"/>
        <v>0</v>
      </c>
      <c r="N381" s="125">
        <f t="shared" si="17"/>
        <v>0</v>
      </c>
      <c r="O381" s="2"/>
      <c r="P381" s="2"/>
      <c r="Y381" s="1"/>
    </row>
    <row r="382" spans="3:25">
      <c r="C382" s="133">
        <v>7</v>
      </c>
      <c r="D382" s="132" t="s">
        <v>133</v>
      </c>
      <c r="E382" s="131"/>
      <c r="F382" s="131"/>
      <c r="G382" s="131"/>
      <c r="H382" s="131"/>
      <c r="I382" s="130">
        <v>1E-3</v>
      </c>
      <c r="J382" s="67"/>
      <c r="K382" s="67"/>
      <c r="M382" s="125">
        <f t="shared" si="16"/>
        <v>0</v>
      </c>
      <c r="N382" s="125">
        <f t="shared" si="17"/>
        <v>0</v>
      </c>
      <c r="O382" s="2"/>
      <c r="P382" s="2"/>
      <c r="Y382" s="1"/>
    </row>
    <row r="383" spans="3:25">
      <c r="C383" s="133">
        <v>8</v>
      </c>
      <c r="D383" s="132" t="s">
        <v>132</v>
      </c>
      <c r="E383" s="131"/>
      <c r="F383" s="131"/>
      <c r="G383" s="131"/>
      <c r="H383" s="131"/>
      <c r="I383" s="130">
        <v>1E-3</v>
      </c>
      <c r="J383" s="67"/>
      <c r="K383" s="67"/>
      <c r="M383" s="125">
        <f t="shared" si="16"/>
        <v>0</v>
      </c>
      <c r="N383" s="125">
        <f t="shared" si="17"/>
        <v>0</v>
      </c>
      <c r="O383" s="2"/>
      <c r="P383" s="2"/>
      <c r="Y383" s="1"/>
    </row>
    <row r="384" spans="3:25">
      <c r="C384" s="133">
        <v>8</v>
      </c>
      <c r="D384" s="132" t="s">
        <v>131</v>
      </c>
      <c r="E384" s="131"/>
      <c r="F384" s="131"/>
      <c r="G384" s="131"/>
      <c r="H384" s="131"/>
      <c r="I384" s="130">
        <v>1E-3</v>
      </c>
      <c r="J384" s="67"/>
      <c r="K384" s="67"/>
      <c r="M384" s="125">
        <f t="shared" si="16"/>
        <v>0</v>
      </c>
      <c r="N384" s="125">
        <f t="shared" si="17"/>
        <v>0</v>
      </c>
      <c r="O384" s="2"/>
      <c r="P384" s="2"/>
      <c r="Y384" s="1"/>
    </row>
    <row r="385" spans="3:25">
      <c r="C385" s="133">
        <v>8</v>
      </c>
      <c r="D385" s="132" t="s">
        <v>130</v>
      </c>
      <c r="E385" s="131"/>
      <c r="F385" s="131"/>
      <c r="G385" s="131"/>
      <c r="H385" s="131"/>
      <c r="I385" s="130">
        <v>1E-3</v>
      </c>
      <c r="J385" s="67"/>
      <c r="K385" s="67"/>
      <c r="M385" s="125">
        <f t="shared" si="16"/>
        <v>0</v>
      </c>
      <c r="N385" s="125">
        <f t="shared" si="17"/>
        <v>0</v>
      </c>
      <c r="O385" s="2"/>
      <c r="P385" s="2"/>
      <c r="Y385" s="1"/>
    </row>
    <row r="386" spans="3:25">
      <c r="C386" s="133">
        <v>8</v>
      </c>
      <c r="D386" s="132" t="s">
        <v>129</v>
      </c>
      <c r="E386" s="131"/>
      <c r="F386" s="131"/>
      <c r="G386" s="131"/>
      <c r="H386" s="131"/>
      <c r="I386" s="130">
        <v>1E-3</v>
      </c>
      <c r="J386" s="67"/>
      <c r="K386" s="67"/>
      <c r="M386" s="125">
        <f t="shared" si="16"/>
        <v>0</v>
      </c>
      <c r="N386" s="125">
        <f t="shared" si="17"/>
        <v>0</v>
      </c>
      <c r="O386" s="2"/>
      <c r="P386" s="2"/>
      <c r="Y386" s="1"/>
    </row>
    <row r="387" spans="3:25">
      <c r="C387" s="133">
        <v>8</v>
      </c>
      <c r="D387" s="132" t="s">
        <v>128</v>
      </c>
      <c r="E387" s="131"/>
      <c r="F387" s="131"/>
      <c r="G387" s="131"/>
      <c r="H387" s="131"/>
      <c r="I387" s="130">
        <v>1E-3</v>
      </c>
      <c r="J387" s="67"/>
      <c r="K387" s="67"/>
      <c r="M387" s="125">
        <f t="shared" si="16"/>
        <v>0</v>
      </c>
      <c r="N387" s="125">
        <f t="shared" si="17"/>
        <v>0</v>
      </c>
      <c r="O387" s="2"/>
      <c r="P387" s="2"/>
      <c r="Y387" s="1"/>
    </row>
    <row r="388" spans="3:25">
      <c r="C388" s="133">
        <v>8</v>
      </c>
      <c r="D388" s="132" t="s">
        <v>127</v>
      </c>
      <c r="E388" s="131"/>
      <c r="F388" s="131"/>
      <c r="G388" s="131"/>
      <c r="H388" s="131"/>
      <c r="I388" s="130">
        <v>1E-3</v>
      </c>
      <c r="J388" s="67"/>
      <c r="K388" s="67"/>
      <c r="M388" s="125">
        <f t="shared" si="16"/>
        <v>0</v>
      </c>
      <c r="N388" s="125">
        <f t="shared" si="17"/>
        <v>0</v>
      </c>
      <c r="O388" s="2"/>
      <c r="P388" s="2"/>
      <c r="Y388" s="1"/>
    </row>
    <row r="389" spans="3:25">
      <c r="C389" s="133">
        <v>8</v>
      </c>
      <c r="D389" s="132" t="s">
        <v>126</v>
      </c>
      <c r="E389" s="131"/>
      <c r="F389" s="131"/>
      <c r="G389" s="131"/>
      <c r="H389" s="131"/>
      <c r="I389" s="130">
        <v>1E-3</v>
      </c>
      <c r="J389" s="67"/>
      <c r="K389" s="67"/>
      <c r="M389" s="125">
        <f t="shared" si="16"/>
        <v>0</v>
      </c>
      <c r="N389" s="125">
        <f t="shared" si="17"/>
        <v>0</v>
      </c>
      <c r="O389" s="2"/>
      <c r="P389" s="2"/>
      <c r="Y389" s="1"/>
    </row>
    <row r="390" spans="3:25">
      <c r="C390" s="129">
        <v>8</v>
      </c>
      <c r="D390" s="128" t="s">
        <v>125</v>
      </c>
      <c r="E390" s="127"/>
      <c r="F390" s="127"/>
      <c r="G390" s="127"/>
      <c r="H390" s="127"/>
      <c r="I390" s="126">
        <v>1E-3</v>
      </c>
      <c r="J390" s="67"/>
      <c r="K390" s="67"/>
      <c r="M390" s="125">
        <f t="shared" si="16"/>
        <v>0</v>
      </c>
      <c r="N390" s="125">
        <f t="shared" si="17"/>
        <v>0</v>
      </c>
      <c r="O390" s="2"/>
      <c r="P390" s="2"/>
      <c r="Y390" s="1"/>
    </row>
    <row r="391" spans="3:25">
      <c r="C391" s="124"/>
      <c r="G391" s="4"/>
      <c r="H391" s="1"/>
      <c r="J391" s="67"/>
      <c r="K391" s="67"/>
      <c r="N391" s="2"/>
      <c r="O391" s="2"/>
      <c r="P391" s="2"/>
      <c r="Y391" s="1"/>
    </row>
    <row r="392" spans="3:25">
      <c r="G392" s="4"/>
      <c r="H392" s="1"/>
      <c r="J392" s="67"/>
      <c r="K392" s="67"/>
      <c r="N392" s="2"/>
      <c r="O392" s="2"/>
      <c r="P392" s="2"/>
      <c r="Y392" s="1"/>
    </row>
    <row r="393" spans="3:25">
      <c r="G393" s="4"/>
      <c r="H393" s="1"/>
      <c r="J393" s="67"/>
      <c r="K393" s="67"/>
      <c r="N393" s="2"/>
      <c r="O393" s="2"/>
      <c r="P393" s="2"/>
      <c r="Y393" s="1"/>
    </row>
    <row r="394" spans="3:25">
      <c r="G394" s="4"/>
      <c r="H394" s="1"/>
      <c r="J394" s="67"/>
      <c r="K394" s="67"/>
      <c r="N394" s="2"/>
      <c r="O394" s="2"/>
      <c r="P394" s="2"/>
      <c r="Y394" s="1"/>
    </row>
    <row r="395" spans="3:25">
      <c r="G395" s="4"/>
      <c r="H395" s="1"/>
      <c r="J395" s="2"/>
      <c r="M395" s="3"/>
      <c r="P395" s="2"/>
      <c r="Y395" s="1"/>
    </row>
    <row r="396" spans="3:25">
      <c r="G396" s="4"/>
      <c r="H396" s="1"/>
      <c r="J396" s="2"/>
      <c r="M396" s="3"/>
      <c r="P396" s="2"/>
      <c r="Y396" s="1"/>
    </row>
    <row r="397" spans="3:25">
      <c r="G397" s="4"/>
      <c r="H397" s="1"/>
      <c r="J397" s="2"/>
      <c r="M397" s="3"/>
      <c r="P397" s="2"/>
      <c r="Y397" s="1"/>
    </row>
    <row r="398" spans="3:25">
      <c r="G398" s="4"/>
      <c r="H398" s="1"/>
      <c r="J398" s="2"/>
      <c r="M398" s="3"/>
      <c r="P398" s="2"/>
      <c r="Y398" s="1"/>
    </row>
    <row r="399" spans="3:25">
      <c r="G399" s="4"/>
      <c r="H399" s="1"/>
      <c r="J399" s="2"/>
      <c r="M399" s="3"/>
      <c r="P399" s="2"/>
      <c r="Y399" s="1"/>
    </row>
    <row r="400" spans="3:25">
      <c r="G400" s="4"/>
      <c r="H400" s="1"/>
      <c r="J400" s="2"/>
      <c r="M400" s="3"/>
      <c r="P400" s="2"/>
      <c r="Y400" s="1"/>
    </row>
    <row r="401" spans="7:25">
      <c r="G401" s="4"/>
      <c r="H401" s="1"/>
      <c r="J401" s="2"/>
      <c r="M401" s="3"/>
      <c r="P401" s="2"/>
      <c r="Y401" s="1"/>
    </row>
    <row r="402" spans="7:25">
      <c r="G402" s="4"/>
      <c r="H402" s="1"/>
      <c r="J402" s="2"/>
      <c r="M402" s="3"/>
      <c r="P402" s="2"/>
      <c r="Y402" s="1"/>
    </row>
    <row r="403" spans="7:25">
      <c r="G403" s="4"/>
      <c r="H403" s="1"/>
      <c r="J403" s="2"/>
      <c r="M403" s="3"/>
      <c r="P403" s="2"/>
      <c r="Y403" s="1"/>
    </row>
    <row r="404" spans="7:25">
      <c r="G404" s="4"/>
      <c r="H404" s="1"/>
      <c r="J404" s="2"/>
      <c r="M404" s="3"/>
      <c r="P404" s="2"/>
      <c r="Y404" s="1"/>
    </row>
    <row r="405" spans="7:25">
      <c r="G405" s="4"/>
      <c r="H405" s="1"/>
      <c r="J405" s="2"/>
      <c r="M405" s="3"/>
      <c r="P405" s="2"/>
      <c r="Y405" s="1"/>
    </row>
    <row r="406" spans="7:25">
      <c r="G406" s="4"/>
      <c r="H406" s="1"/>
      <c r="J406" s="2"/>
      <c r="M406" s="3"/>
      <c r="P406" s="2"/>
      <c r="Y406" s="1"/>
    </row>
    <row r="407" spans="7:25">
      <c r="G407" s="4"/>
      <c r="H407" s="1"/>
      <c r="J407" s="2"/>
      <c r="M407" s="3"/>
      <c r="P407" s="2"/>
      <c r="Y407" s="1"/>
    </row>
    <row r="408" spans="7:25">
      <c r="G408" s="4"/>
      <c r="H408" s="1"/>
      <c r="J408" s="2"/>
      <c r="M408" s="3"/>
      <c r="P408" s="2"/>
      <c r="Y408" s="1"/>
    </row>
    <row r="409" spans="7:25">
      <c r="G409" s="4"/>
      <c r="H409" s="1"/>
      <c r="J409" s="2"/>
      <c r="M409" s="3"/>
      <c r="P409" s="2"/>
      <c r="Y409" s="1"/>
    </row>
    <row r="410" spans="7:25">
      <c r="G410" s="4"/>
      <c r="H410" s="1"/>
      <c r="J410" s="2"/>
      <c r="M410" s="3"/>
      <c r="P410" s="2"/>
      <c r="Y410" s="1"/>
    </row>
    <row r="411" spans="7:25">
      <c r="G411" s="4"/>
      <c r="H411" s="1"/>
      <c r="J411" s="2"/>
      <c r="M411" s="3"/>
      <c r="P411" s="2"/>
      <c r="Y411" s="1"/>
    </row>
    <row r="412" spans="7:25">
      <c r="G412" s="4"/>
      <c r="H412" s="1"/>
      <c r="J412" s="2"/>
      <c r="M412" s="3"/>
      <c r="P412" s="2"/>
      <c r="Y412" s="1"/>
    </row>
    <row r="413" spans="7:25">
      <c r="G413" s="4"/>
      <c r="H413" s="1"/>
      <c r="J413" s="2"/>
      <c r="M413" s="3"/>
      <c r="P413" s="2"/>
      <c r="Y413" s="1"/>
    </row>
  </sheetData>
  <sheetProtection selectLockedCells="1"/>
  <mergeCells count="43">
    <mergeCell ref="A121:A122"/>
    <mergeCell ref="E124:F124"/>
    <mergeCell ref="E131:F131"/>
    <mergeCell ref="A103:A104"/>
    <mergeCell ref="A105:A106"/>
    <mergeCell ref="A107:A108"/>
    <mergeCell ref="A109:A116"/>
    <mergeCell ref="A117:A118"/>
    <mergeCell ref="A119:A120"/>
    <mergeCell ref="M154:N154"/>
    <mergeCell ref="M136:N136"/>
    <mergeCell ref="M145:N145"/>
    <mergeCell ref="E151:F151"/>
    <mergeCell ref="E153:F153"/>
    <mergeCell ref="G153:H153"/>
    <mergeCell ref="A101:A102"/>
    <mergeCell ref="M11:N11"/>
    <mergeCell ref="O11:P11"/>
    <mergeCell ref="A13:A15"/>
    <mergeCell ref="A16:A17"/>
    <mergeCell ref="A18:A85"/>
    <mergeCell ref="E90:F90"/>
    <mergeCell ref="G90:G91"/>
    <mergeCell ref="M90:N90"/>
    <mergeCell ref="O90:P90"/>
    <mergeCell ref="A92:A94"/>
    <mergeCell ref="A95:A96"/>
    <mergeCell ref="A97:A98"/>
    <mergeCell ref="A99:A100"/>
    <mergeCell ref="A88:C88"/>
    <mergeCell ref="A86:A87"/>
    <mergeCell ref="C7:G7"/>
    <mergeCell ref="C8:G8"/>
    <mergeCell ref="C9:G9"/>
    <mergeCell ref="C10:G10"/>
    <mergeCell ref="E11:F11"/>
    <mergeCell ref="G11:G12"/>
    <mergeCell ref="C5:G5"/>
    <mergeCell ref="C6:G6"/>
    <mergeCell ref="A1:G1"/>
    <mergeCell ref="C2:G2"/>
    <mergeCell ref="C3:G3"/>
    <mergeCell ref="C4:G4"/>
  </mergeCells>
  <dataValidations count="3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39:F143 G138:G140 G142:G143 E14:F16 E18:F18 E20:F87">
      <formula1>IF(ISNUMBER(E14),AND(E14=ROUND(E14,3),E14&gt;0),FALSE)</formula1>
    </dataValidation>
    <dataValidation type="decimal" allowBlank="1" showInputMessage="1" showErrorMessage="1" errorTitle="Chybně zadaná procenta" error="Procenta jsou:_x000a_-  desetinné číslo mezi od 0 do 100 při zadání znaku %_x000a_- desetinné číslo od 0 do 1 bez zadání znaku %" sqref="G147:G151">
      <formula1>0</formula1>
      <formula2>1</formula2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147:F150 E156:H390 E92:F122 E88:F89">
      <formula1>IF(ISNUMBER(E88),AND(E88=ROUND(E88,3),E88&gt;=0),FALSE)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417"/>
  <sheetViews>
    <sheetView zoomScale="75" zoomScaleNormal="75" workbookViewId="0">
      <pane xSplit="2" ySplit="12" topLeftCell="C111" activePane="bottomRight" state="frozenSplit"/>
      <selection pane="topRight" activeCell="D1" sqref="D1"/>
      <selection pane="bottomLeft" activeCell="A13" sqref="A13"/>
      <selection pane="bottomRight" activeCell="C10" sqref="C10:G10"/>
    </sheetView>
  </sheetViews>
  <sheetFormatPr defaultColWidth="9.28515625" defaultRowHeight="12.75"/>
  <cols>
    <col min="1" max="1" width="26" style="5" customWidth="1"/>
    <col min="2" max="2" width="16.42578125" style="1" customWidth="1"/>
    <col min="3" max="3" width="10.42578125" style="1" customWidth="1"/>
    <col min="4" max="4" width="68.28515625" style="1" customWidth="1"/>
    <col min="5" max="6" width="14.7109375" style="1" customWidth="1"/>
    <col min="7" max="7" width="17" style="1" customWidth="1"/>
    <col min="8" max="8" width="18" style="4" customWidth="1"/>
    <col min="9" max="9" width="12.28515625" style="1" customWidth="1"/>
    <col min="10" max="10" width="12.28515625" style="1" hidden="1" customWidth="1"/>
    <col min="11" max="12" width="9.28515625" style="2" hidden="1" customWidth="1"/>
    <col min="13" max="13" width="10.28515625" style="2" hidden="1" customWidth="1"/>
    <col min="14" max="16" width="10.28515625" style="3" hidden="1" customWidth="1"/>
    <col min="17" max="17" width="10.42578125" style="2" hidden="1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01" t="s">
        <v>93</v>
      </c>
      <c r="B1" s="402"/>
      <c r="C1" s="402"/>
      <c r="D1" s="402"/>
      <c r="E1" s="402"/>
      <c r="F1" s="402"/>
      <c r="G1" s="403"/>
    </row>
    <row r="2" spans="1:25">
      <c r="A2" s="103" t="s">
        <v>92</v>
      </c>
      <c r="B2" s="102"/>
      <c r="C2" s="413" t="s">
        <v>6</v>
      </c>
      <c r="D2" s="413"/>
      <c r="E2" s="413"/>
      <c r="F2" s="413"/>
      <c r="G2" s="414"/>
    </row>
    <row r="3" spans="1:25" ht="12.75" customHeight="1">
      <c r="A3" s="103" t="s">
        <v>91</v>
      </c>
      <c r="B3" s="102"/>
      <c r="C3" s="413" t="s">
        <v>15</v>
      </c>
      <c r="D3" s="413"/>
      <c r="E3" s="413"/>
      <c r="F3" s="413"/>
      <c r="G3" s="414"/>
    </row>
    <row r="4" spans="1:25" ht="12.75" customHeight="1">
      <c r="A4" s="103" t="s">
        <v>90</v>
      </c>
      <c r="B4" s="102"/>
      <c r="C4" s="410" t="s">
        <v>773</v>
      </c>
      <c r="D4" s="410"/>
      <c r="E4" s="410"/>
      <c r="F4" s="410"/>
      <c r="G4" s="411"/>
    </row>
    <row r="5" spans="1:25" ht="80.25" customHeight="1">
      <c r="A5" s="103" t="s">
        <v>88</v>
      </c>
      <c r="B5" s="102"/>
      <c r="C5" s="410" t="s">
        <v>772</v>
      </c>
      <c r="D5" s="410"/>
      <c r="E5" s="410"/>
      <c r="F5" s="410"/>
      <c r="G5" s="411"/>
    </row>
    <row r="6" spans="1:25" ht="12.75" customHeight="1">
      <c r="A6" s="103" t="s">
        <v>86</v>
      </c>
      <c r="B6" s="102"/>
      <c r="C6" s="410" t="s">
        <v>85</v>
      </c>
      <c r="D6" s="410"/>
      <c r="E6" s="410"/>
      <c r="F6" s="410"/>
      <c r="G6" s="411"/>
    </row>
    <row r="7" spans="1:25" ht="12.75" customHeight="1">
      <c r="A7" s="103" t="s">
        <v>84</v>
      </c>
      <c r="B7" s="102"/>
      <c r="C7" s="410" t="s">
        <v>83</v>
      </c>
      <c r="D7" s="410"/>
      <c r="E7" s="410"/>
      <c r="F7" s="410"/>
      <c r="G7" s="411"/>
    </row>
    <row r="8" spans="1:25" ht="12.75" customHeight="1">
      <c r="A8" s="103" t="s">
        <v>82</v>
      </c>
      <c r="B8" s="102"/>
      <c r="C8" s="410" t="s">
        <v>122</v>
      </c>
      <c r="D8" s="410"/>
      <c r="E8" s="410"/>
      <c r="F8" s="410"/>
      <c r="G8" s="411"/>
    </row>
    <row r="9" spans="1:25" ht="12.75" customHeight="1">
      <c r="A9" s="103" t="s">
        <v>80</v>
      </c>
      <c r="B9" s="102"/>
      <c r="C9" s="410" t="s">
        <v>700</v>
      </c>
      <c r="D9" s="410"/>
      <c r="E9" s="410"/>
      <c r="F9" s="410"/>
      <c r="G9" s="411"/>
    </row>
    <row r="10" spans="1:25" ht="25.5" customHeight="1">
      <c r="A10" s="101" t="s">
        <v>78</v>
      </c>
      <c r="B10" s="100"/>
      <c r="C10" s="417" t="s">
        <v>855</v>
      </c>
      <c r="D10" s="415"/>
      <c r="E10" s="415"/>
      <c r="F10" s="415"/>
      <c r="G10" s="416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394"/>
      <c r="G11" s="395" t="s">
        <v>75</v>
      </c>
      <c r="H11" s="1"/>
      <c r="J11" s="2"/>
      <c r="M11" s="391" t="s">
        <v>74</v>
      </c>
      <c r="N11" s="391"/>
      <c r="O11" s="392" t="s">
        <v>73</v>
      </c>
      <c r="P11" s="392"/>
      <c r="X11" s="1"/>
      <c r="Y11" s="1"/>
    </row>
    <row r="12" spans="1:25" ht="25.5">
      <c r="A12" s="238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230" t="s">
        <v>67</v>
      </c>
      <c r="G12" s="396"/>
      <c r="H12" s="1"/>
      <c r="J12" s="2"/>
      <c r="M12" s="229" t="s">
        <v>68</v>
      </c>
      <c r="N12" s="229" t="s">
        <v>67</v>
      </c>
      <c r="O12" s="228" t="s">
        <v>68</v>
      </c>
      <c r="P12" s="228" t="s">
        <v>67</v>
      </c>
      <c r="X12" s="1"/>
      <c r="Y12" s="1"/>
    </row>
    <row r="13" spans="1:25" s="236" customFormat="1" ht="12.75" customHeight="1">
      <c r="A13" s="390" t="s">
        <v>771</v>
      </c>
      <c r="B13" s="117" t="s">
        <v>770</v>
      </c>
      <c r="C13" s="226">
        <v>30</v>
      </c>
      <c r="D13" s="116" t="s">
        <v>769</v>
      </c>
      <c r="E13" s="225">
        <v>1</v>
      </c>
      <c r="F13" s="225">
        <v>1</v>
      </c>
      <c r="G13" s="114">
        <v>0.97099999999999997</v>
      </c>
      <c r="J13" s="237"/>
      <c r="K13" s="237"/>
      <c r="L13" s="237"/>
      <c r="M13" s="80">
        <f t="shared" ref="M13:M44" si="0">E13*G13</f>
        <v>0.97099999999999997</v>
      </c>
      <c r="N13" s="80">
        <f t="shared" ref="N13:N44" si="1">F13*G13</f>
        <v>0.97099999999999997</v>
      </c>
      <c r="O13" s="86">
        <f>SUM(M13:M42)</f>
        <v>0.97099999999999997</v>
      </c>
      <c r="P13" s="86">
        <f>SUM(N13:N42)</f>
        <v>0.97099999999999997</v>
      </c>
      <c r="Q13" s="237"/>
      <c r="R13" s="237"/>
      <c r="S13" s="237"/>
      <c r="T13" s="237"/>
      <c r="U13" s="237"/>
      <c r="V13" s="237"/>
      <c r="W13" s="237"/>
    </row>
    <row r="14" spans="1:25" s="236" customFormat="1" ht="12.75" customHeight="1">
      <c r="A14" s="387"/>
      <c r="B14" s="117" t="s">
        <v>768</v>
      </c>
      <c r="C14" s="226">
        <v>29</v>
      </c>
      <c r="D14" s="116" t="s">
        <v>767</v>
      </c>
      <c r="E14" s="222"/>
      <c r="F14" s="222"/>
      <c r="G14" s="114">
        <v>1E-3</v>
      </c>
      <c r="J14" s="237"/>
      <c r="K14" s="237"/>
      <c r="L14" s="237"/>
      <c r="M14" s="80">
        <f t="shared" si="0"/>
        <v>0</v>
      </c>
      <c r="N14" s="80">
        <f t="shared" si="1"/>
        <v>0</v>
      </c>
      <c r="O14" s="79"/>
      <c r="P14" s="79"/>
      <c r="Q14" s="237"/>
      <c r="R14" s="237"/>
      <c r="S14" s="237"/>
      <c r="T14" s="237"/>
      <c r="U14" s="237"/>
      <c r="V14" s="237"/>
      <c r="W14" s="237"/>
    </row>
    <row r="15" spans="1:25" s="236" customFormat="1" ht="12.75" customHeight="1">
      <c r="A15" s="387"/>
      <c r="B15" s="117" t="s">
        <v>766</v>
      </c>
      <c r="C15" s="226">
        <v>28</v>
      </c>
      <c r="D15" s="116" t="s">
        <v>765</v>
      </c>
      <c r="E15" s="222"/>
      <c r="F15" s="222"/>
      <c r="G15" s="114">
        <v>1E-3</v>
      </c>
      <c r="J15" s="237"/>
      <c r="K15" s="237"/>
      <c r="L15" s="237"/>
      <c r="M15" s="80">
        <f t="shared" si="0"/>
        <v>0</v>
      </c>
      <c r="N15" s="80">
        <f t="shared" si="1"/>
        <v>0</v>
      </c>
      <c r="O15" s="79"/>
      <c r="P15" s="79"/>
      <c r="Q15" s="237"/>
      <c r="R15" s="237"/>
      <c r="S15" s="237"/>
      <c r="T15" s="237"/>
      <c r="U15" s="237"/>
      <c r="V15" s="237"/>
      <c r="W15" s="237"/>
    </row>
    <row r="16" spans="1:25" s="236" customFormat="1" ht="12.75" customHeight="1">
      <c r="A16" s="387"/>
      <c r="B16" s="117" t="s">
        <v>764</v>
      </c>
      <c r="C16" s="226">
        <v>27</v>
      </c>
      <c r="D16" s="116" t="s">
        <v>763</v>
      </c>
      <c r="E16" s="222"/>
      <c r="F16" s="222"/>
      <c r="G16" s="114">
        <v>1E-3</v>
      </c>
      <c r="J16" s="237"/>
      <c r="K16" s="237"/>
      <c r="L16" s="237"/>
      <c r="M16" s="80">
        <f t="shared" si="0"/>
        <v>0</v>
      </c>
      <c r="N16" s="80">
        <f t="shared" si="1"/>
        <v>0</v>
      </c>
      <c r="O16" s="79"/>
      <c r="P16" s="79"/>
      <c r="Q16" s="237"/>
      <c r="R16" s="237"/>
      <c r="S16" s="237"/>
      <c r="T16" s="237"/>
      <c r="U16" s="237"/>
      <c r="V16" s="237"/>
      <c r="W16" s="237"/>
    </row>
    <row r="17" spans="1:23" s="236" customFormat="1" ht="12.75" customHeight="1">
      <c r="A17" s="387"/>
      <c r="B17" s="117" t="s">
        <v>762</v>
      </c>
      <c r="C17" s="226">
        <v>26</v>
      </c>
      <c r="D17" s="116" t="s">
        <v>761</v>
      </c>
      <c r="E17" s="222"/>
      <c r="F17" s="222"/>
      <c r="G17" s="114">
        <v>1E-3</v>
      </c>
      <c r="J17" s="237"/>
      <c r="K17" s="237"/>
      <c r="L17" s="237"/>
      <c r="M17" s="80">
        <f t="shared" si="0"/>
        <v>0</v>
      </c>
      <c r="N17" s="80">
        <f t="shared" si="1"/>
        <v>0</v>
      </c>
      <c r="O17" s="79"/>
      <c r="P17" s="79"/>
      <c r="Q17" s="237"/>
      <c r="R17" s="237"/>
      <c r="S17" s="237"/>
      <c r="T17" s="237"/>
      <c r="U17" s="237"/>
      <c r="V17" s="237"/>
      <c r="W17" s="237"/>
    </row>
    <row r="18" spans="1:23" s="236" customFormat="1" ht="12.75" customHeight="1">
      <c r="A18" s="387"/>
      <c r="B18" s="117" t="s">
        <v>760</v>
      </c>
      <c r="C18" s="226">
        <v>25</v>
      </c>
      <c r="D18" s="116" t="s">
        <v>759</v>
      </c>
      <c r="E18" s="222"/>
      <c r="F18" s="222"/>
      <c r="G18" s="114">
        <v>1E-3</v>
      </c>
      <c r="J18" s="237"/>
      <c r="K18" s="237"/>
      <c r="L18" s="237"/>
      <c r="M18" s="80">
        <f t="shared" si="0"/>
        <v>0</v>
      </c>
      <c r="N18" s="80">
        <f t="shared" si="1"/>
        <v>0</v>
      </c>
      <c r="O18" s="79"/>
      <c r="P18" s="79"/>
      <c r="Q18" s="237"/>
      <c r="R18" s="237"/>
      <c r="S18" s="237"/>
      <c r="T18" s="237"/>
      <c r="U18" s="237"/>
      <c r="V18" s="237"/>
      <c r="W18" s="237"/>
    </row>
    <row r="19" spans="1:23" s="236" customFormat="1" ht="12.75" customHeight="1">
      <c r="A19" s="387"/>
      <c r="B19" s="117" t="s">
        <v>758</v>
      </c>
      <c r="C19" s="226">
        <v>24</v>
      </c>
      <c r="D19" s="116" t="s">
        <v>757</v>
      </c>
      <c r="E19" s="222"/>
      <c r="F19" s="222"/>
      <c r="G19" s="114">
        <v>1E-3</v>
      </c>
      <c r="J19" s="237"/>
      <c r="K19" s="237"/>
      <c r="L19" s="237"/>
      <c r="M19" s="80">
        <f t="shared" si="0"/>
        <v>0</v>
      </c>
      <c r="N19" s="80">
        <f t="shared" si="1"/>
        <v>0</v>
      </c>
      <c r="O19" s="79"/>
      <c r="P19" s="79"/>
      <c r="Q19" s="237"/>
      <c r="R19" s="237"/>
      <c r="S19" s="237"/>
      <c r="T19" s="237"/>
      <c r="U19" s="237"/>
      <c r="V19" s="237"/>
      <c r="W19" s="237"/>
    </row>
    <row r="20" spans="1:23" s="236" customFormat="1" ht="15" customHeight="1">
      <c r="A20" s="387"/>
      <c r="B20" s="117" t="s">
        <v>756</v>
      </c>
      <c r="C20" s="117">
        <v>23</v>
      </c>
      <c r="D20" s="116" t="s">
        <v>755</v>
      </c>
      <c r="E20" s="222"/>
      <c r="F20" s="222"/>
      <c r="G20" s="114">
        <v>1E-3</v>
      </c>
      <c r="H20" s="233"/>
      <c r="I20" s="233"/>
      <c r="J20" s="234"/>
      <c r="K20" s="234"/>
      <c r="L20" s="234"/>
      <c r="M20" s="80">
        <f t="shared" si="0"/>
        <v>0</v>
      </c>
      <c r="N20" s="80">
        <f t="shared" si="1"/>
        <v>0</v>
      </c>
      <c r="O20" s="86"/>
      <c r="P20" s="86"/>
      <c r="Q20" s="237"/>
      <c r="R20" s="237"/>
      <c r="S20" s="237"/>
      <c r="T20" s="237"/>
      <c r="U20" s="237"/>
      <c r="V20" s="237"/>
      <c r="W20" s="237"/>
    </row>
    <row r="21" spans="1:23" s="236" customFormat="1" ht="15.75" customHeight="1">
      <c r="A21" s="387"/>
      <c r="B21" s="117" t="s">
        <v>754</v>
      </c>
      <c r="C21" s="117">
        <v>22</v>
      </c>
      <c r="D21" s="116" t="s">
        <v>753</v>
      </c>
      <c r="E21" s="222"/>
      <c r="F21" s="222"/>
      <c r="G21" s="114">
        <v>1E-3</v>
      </c>
      <c r="H21" s="233"/>
      <c r="I21" s="233"/>
      <c r="J21" s="234"/>
      <c r="K21" s="234"/>
      <c r="L21" s="234"/>
      <c r="M21" s="80">
        <f t="shared" si="0"/>
        <v>0</v>
      </c>
      <c r="N21" s="80">
        <f t="shared" si="1"/>
        <v>0</v>
      </c>
      <c r="O21" s="224"/>
      <c r="P21" s="224"/>
      <c r="Q21" s="237"/>
      <c r="R21" s="237"/>
      <c r="S21" s="237"/>
      <c r="T21" s="237"/>
      <c r="U21" s="237"/>
      <c r="V21" s="237"/>
      <c r="W21" s="237"/>
    </row>
    <row r="22" spans="1:23" s="233" customFormat="1" ht="27" customHeight="1">
      <c r="A22" s="387"/>
      <c r="B22" s="117" t="s">
        <v>752</v>
      </c>
      <c r="C22" s="117">
        <v>21</v>
      </c>
      <c r="D22" s="116" t="s">
        <v>751</v>
      </c>
      <c r="E22" s="222"/>
      <c r="F22" s="222"/>
      <c r="G22" s="114">
        <v>1E-3</v>
      </c>
      <c r="H22" s="235"/>
      <c r="J22" s="234"/>
      <c r="K22" s="234"/>
      <c r="L22" s="234"/>
      <c r="M22" s="80">
        <f t="shared" si="0"/>
        <v>0</v>
      </c>
      <c r="N22" s="80">
        <f t="shared" si="1"/>
        <v>0</v>
      </c>
      <c r="O22" s="86"/>
      <c r="P22" s="86"/>
      <c r="Q22" s="234"/>
      <c r="R22" s="234"/>
      <c r="S22" s="234"/>
      <c r="T22" s="234"/>
      <c r="U22" s="234"/>
      <c r="V22" s="234"/>
      <c r="W22" s="234"/>
    </row>
    <row r="23" spans="1:23" s="233" customFormat="1">
      <c r="A23" s="387"/>
      <c r="B23" s="117" t="s">
        <v>750</v>
      </c>
      <c r="C23" s="117">
        <v>20</v>
      </c>
      <c r="D23" s="116" t="s">
        <v>749</v>
      </c>
      <c r="E23" s="222"/>
      <c r="F23" s="222"/>
      <c r="G23" s="114">
        <v>1E-3</v>
      </c>
      <c r="J23" s="234"/>
      <c r="K23" s="234"/>
      <c r="L23" s="234"/>
      <c r="M23" s="80">
        <f t="shared" si="0"/>
        <v>0</v>
      </c>
      <c r="N23" s="80">
        <f t="shared" si="1"/>
        <v>0</v>
      </c>
      <c r="O23" s="86"/>
      <c r="P23" s="86"/>
      <c r="Q23" s="234"/>
      <c r="R23" s="234"/>
      <c r="S23" s="234"/>
      <c r="T23" s="234"/>
      <c r="U23" s="234"/>
      <c r="V23" s="234"/>
      <c r="W23" s="234"/>
    </row>
    <row r="24" spans="1:23" s="233" customFormat="1">
      <c r="A24" s="387"/>
      <c r="B24" s="117" t="s">
        <v>748</v>
      </c>
      <c r="C24" s="117">
        <v>19</v>
      </c>
      <c r="D24" s="116" t="s">
        <v>747</v>
      </c>
      <c r="E24" s="222"/>
      <c r="F24" s="222"/>
      <c r="G24" s="114">
        <v>1E-3</v>
      </c>
      <c r="J24" s="234"/>
      <c r="K24" s="234"/>
      <c r="L24" s="234"/>
      <c r="M24" s="80">
        <f t="shared" si="0"/>
        <v>0</v>
      </c>
      <c r="N24" s="80">
        <f t="shared" si="1"/>
        <v>0</v>
      </c>
      <c r="O24" s="86"/>
      <c r="P24" s="86"/>
      <c r="Q24" s="234"/>
      <c r="R24" s="234"/>
      <c r="S24" s="234"/>
      <c r="T24" s="234"/>
      <c r="U24" s="234"/>
      <c r="V24" s="234"/>
      <c r="W24" s="234"/>
    </row>
    <row r="25" spans="1:23" s="233" customFormat="1">
      <c r="A25" s="387"/>
      <c r="B25" s="117" t="s">
        <v>746</v>
      </c>
      <c r="C25" s="117">
        <v>18</v>
      </c>
      <c r="D25" s="116" t="s">
        <v>745</v>
      </c>
      <c r="E25" s="222"/>
      <c r="F25" s="222"/>
      <c r="G25" s="114">
        <v>1E-3</v>
      </c>
      <c r="J25" s="234"/>
      <c r="K25" s="234"/>
      <c r="L25" s="234"/>
      <c r="M25" s="80">
        <f t="shared" si="0"/>
        <v>0</v>
      </c>
      <c r="N25" s="80">
        <f t="shared" si="1"/>
        <v>0</v>
      </c>
      <c r="O25" s="86"/>
      <c r="P25" s="86"/>
      <c r="Q25" s="234"/>
      <c r="R25" s="234"/>
      <c r="S25" s="234"/>
      <c r="T25" s="234"/>
      <c r="U25" s="234"/>
      <c r="V25" s="234"/>
      <c r="W25" s="234"/>
    </row>
    <row r="26" spans="1:23" s="233" customFormat="1">
      <c r="A26" s="387"/>
      <c r="B26" s="117" t="s">
        <v>744</v>
      </c>
      <c r="C26" s="117">
        <v>17</v>
      </c>
      <c r="D26" s="116" t="s">
        <v>743</v>
      </c>
      <c r="E26" s="222"/>
      <c r="F26" s="222"/>
      <c r="G26" s="114">
        <v>1E-3</v>
      </c>
      <c r="J26" s="234"/>
      <c r="K26" s="234"/>
      <c r="L26" s="234"/>
      <c r="M26" s="80">
        <f t="shared" si="0"/>
        <v>0</v>
      </c>
      <c r="N26" s="80">
        <f t="shared" si="1"/>
        <v>0</v>
      </c>
      <c r="O26" s="86"/>
      <c r="P26" s="86"/>
      <c r="Q26" s="234"/>
      <c r="R26" s="234"/>
      <c r="S26" s="234"/>
      <c r="T26" s="234"/>
      <c r="U26" s="234"/>
      <c r="V26" s="234"/>
      <c r="W26" s="234"/>
    </row>
    <row r="27" spans="1:23" s="233" customFormat="1">
      <c r="A27" s="387"/>
      <c r="B27" s="117" t="s">
        <v>742</v>
      </c>
      <c r="C27" s="117">
        <v>16</v>
      </c>
      <c r="D27" s="116" t="s">
        <v>741</v>
      </c>
      <c r="E27" s="222"/>
      <c r="F27" s="222"/>
      <c r="G27" s="114">
        <v>1E-3</v>
      </c>
      <c r="J27" s="234"/>
      <c r="K27" s="234"/>
      <c r="L27" s="234"/>
      <c r="M27" s="80">
        <f t="shared" si="0"/>
        <v>0</v>
      </c>
      <c r="N27" s="80">
        <f t="shared" si="1"/>
        <v>0</v>
      </c>
      <c r="O27" s="86"/>
      <c r="P27" s="86"/>
      <c r="Q27" s="234"/>
      <c r="R27" s="234"/>
      <c r="S27" s="234"/>
      <c r="T27" s="234"/>
      <c r="U27" s="234"/>
      <c r="V27" s="234"/>
      <c r="W27" s="234"/>
    </row>
    <row r="28" spans="1:23" s="233" customFormat="1">
      <c r="A28" s="387"/>
      <c r="B28" s="117" t="s">
        <v>740</v>
      </c>
      <c r="C28" s="117">
        <v>15</v>
      </c>
      <c r="D28" s="116" t="s">
        <v>739</v>
      </c>
      <c r="E28" s="222"/>
      <c r="F28" s="222"/>
      <c r="G28" s="114">
        <v>1E-3</v>
      </c>
      <c r="J28" s="234"/>
      <c r="K28" s="234"/>
      <c r="L28" s="234"/>
      <c r="M28" s="80">
        <f t="shared" si="0"/>
        <v>0</v>
      </c>
      <c r="N28" s="80">
        <f t="shared" si="1"/>
        <v>0</v>
      </c>
      <c r="O28" s="86"/>
      <c r="P28" s="86"/>
      <c r="Q28" s="234"/>
      <c r="R28" s="234"/>
      <c r="S28" s="234"/>
      <c r="T28" s="234"/>
      <c r="U28" s="234"/>
      <c r="V28" s="234"/>
      <c r="W28" s="234"/>
    </row>
    <row r="29" spans="1:23" s="233" customFormat="1">
      <c r="A29" s="387"/>
      <c r="B29" s="117" t="s">
        <v>738</v>
      </c>
      <c r="C29" s="117">
        <v>14</v>
      </c>
      <c r="D29" s="116" t="s">
        <v>737</v>
      </c>
      <c r="E29" s="222"/>
      <c r="F29" s="222"/>
      <c r="G29" s="114">
        <v>1E-3</v>
      </c>
      <c r="J29" s="234"/>
      <c r="K29" s="234"/>
      <c r="L29" s="234"/>
      <c r="M29" s="80">
        <f t="shared" si="0"/>
        <v>0</v>
      </c>
      <c r="N29" s="80">
        <f t="shared" si="1"/>
        <v>0</v>
      </c>
      <c r="O29" s="86"/>
      <c r="P29" s="86"/>
      <c r="Q29" s="234"/>
      <c r="R29" s="234"/>
      <c r="S29" s="234"/>
      <c r="T29" s="234"/>
      <c r="U29" s="234"/>
      <c r="V29" s="234"/>
      <c r="W29" s="234"/>
    </row>
    <row r="30" spans="1:23" s="233" customFormat="1">
      <c r="A30" s="387"/>
      <c r="B30" s="117" t="s">
        <v>736</v>
      </c>
      <c r="C30" s="117">
        <v>13</v>
      </c>
      <c r="D30" s="116" t="s">
        <v>735</v>
      </c>
      <c r="E30" s="222"/>
      <c r="F30" s="222"/>
      <c r="G30" s="114">
        <v>1E-3</v>
      </c>
      <c r="J30" s="234"/>
      <c r="K30" s="234"/>
      <c r="L30" s="234"/>
      <c r="M30" s="80">
        <f t="shared" si="0"/>
        <v>0</v>
      </c>
      <c r="N30" s="80">
        <f t="shared" si="1"/>
        <v>0</v>
      </c>
      <c r="O30" s="86"/>
      <c r="P30" s="86"/>
      <c r="Q30" s="234"/>
      <c r="R30" s="234"/>
      <c r="S30" s="234"/>
      <c r="T30" s="234"/>
      <c r="U30" s="234"/>
      <c r="V30" s="234"/>
      <c r="W30" s="234"/>
    </row>
    <row r="31" spans="1:23" s="233" customFormat="1">
      <c r="A31" s="387"/>
      <c r="B31" s="117" t="s">
        <v>734</v>
      </c>
      <c r="C31" s="117">
        <v>12</v>
      </c>
      <c r="D31" s="116" t="s">
        <v>733</v>
      </c>
      <c r="E31" s="222"/>
      <c r="F31" s="222"/>
      <c r="G31" s="114">
        <v>1E-3</v>
      </c>
      <c r="J31" s="234"/>
      <c r="K31" s="234"/>
      <c r="L31" s="234"/>
      <c r="M31" s="80">
        <f t="shared" si="0"/>
        <v>0</v>
      </c>
      <c r="N31" s="80">
        <f t="shared" si="1"/>
        <v>0</v>
      </c>
      <c r="O31" s="86"/>
      <c r="P31" s="86"/>
      <c r="Q31" s="234"/>
      <c r="R31" s="234"/>
      <c r="S31" s="234"/>
      <c r="T31" s="234"/>
      <c r="U31" s="234"/>
      <c r="V31" s="234"/>
      <c r="W31" s="234"/>
    </row>
    <row r="32" spans="1:23" s="233" customFormat="1">
      <c r="A32" s="387"/>
      <c r="B32" s="117" t="s">
        <v>732</v>
      </c>
      <c r="C32" s="117">
        <v>11</v>
      </c>
      <c r="D32" s="116" t="s">
        <v>731</v>
      </c>
      <c r="E32" s="222"/>
      <c r="F32" s="222"/>
      <c r="G32" s="114">
        <v>1E-3</v>
      </c>
      <c r="J32" s="234"/>
      <c r="K32" s="234"/>
      <c r="L32" s="234"/>
      <c r="M32" s="80">
        <f t="shared" si="0"/>
        <v>0</v>
      </c>
      <c r="N32" s="80">
        <f t="shared" si="1"/>
        <v>0</v>
      </c>
      <c r="O32" s="86"/>
      <c r="P32" s="86"/>
      <c r="Q32" s="234"/>
      <c r="R32" s="234"/>
      <c r="S32" s="234"/>
      <c r="T32" s="234"/>
      <c r="U32" s="234"/>
      <c r="V32" s="234"/>
      <c r="W32" s="234"/>
    </row>
    <row r="33" spans="1:23" s="233" customFormat="1">
      <c r="A33" s="387"/>
      <c r="B33" s="117" t="s">
        <v>730</v>
      </c>
      <c r="C33" s="117">
        <v>10</v>
      </c>
      <c r="D33" s="116" t="s">
        <v>729</v>
      </c>
      <c r="E33" s="222"/>
      <c r="F33" s="222"/>
      <c r="G33" s="114">
        <v>1E-3</v>
      </c>
      <c r="J33" s="234"/>
      <c r="K33" s="234"/>
      <c r="L33" s="234"/>
      <c r="M33" s="80">
        <f t="shared" si="0"/>
        <v>0</v>
      </c>
      <c r="N33" s="80">
        <f t="shared" si="1"/>
        <v>0</v>
      </c>
      <c r="O33" s="86"/>
      <c r="P33" s="86"/>
      <c r="Q33" s="234"/>
      <c r="R33" s="234"/>
      <c r="S33" s="234"/>
      <c r="T33" s="234"/>
      <c r="U33" s="234"/>
      <c r="V33" s="234"/>
      <c r="W33" s="234"/>
    </row>
    <row r="34" spans="1:23" s="233" customFormat="1">
      <c r="A34" s="387"/>
      <c r="B34" s="117" t="s">
        <v>728</v>
      </c>
      <c r="C34" s="117">
        <v>9</v>
      </c>
      <c r="D34" s="116" t="s">
        <v>727</v>
      </c>
      <c r="E34" s="222"/>
      <c r="F34" s="222"/>
      <c r="G34" s="114">
        <v>1E-3</v>
      </c>
      <c r="J34" s="234"/>
      <c r="K34" s="234"/>
      <c r="L34" s="234"/>
      <c r="M34" s="80">
        <f t="shared" si="0"/>
        <v>0</v>
      </c>
      <c r="N34" s="80">
        <f t="shared" si="1"/>
        <v>0</v>
      </c>
      <c r="O34" s="86"/>
      <c r="P34" s="86"/>
      <c r="Q34" s="234"/>
      <c r="R34" s="234"/>
      <c r="S34" s="234"/>
      <c r="T34" s="234"/>
      <c r="U34" s="234"/>
      <c r="V34" s="234"/>
      <c r="W34" s="234"/>
    </row>
    <row r="35" spans="1:23" s="233" customFormat="1">
      <c r="A35" s="387"/>
      <c r="B35" s="117" t="s">
        <v>726</v>
      </c>
      <c r="C35" s="117">
        <v>8</v>
      </c>
      <c r="D35" s="116" t="s">
        <v>725</v>
      </c>
      <c r="E35" s="222"/>
      <c r="F35" s="222"/>
      <c r="G35" s="114">
        <v>1E-3</v>
      </c>
      <c r="J35" s="234"/>
      <c r="K35" s="234"/>
      <c r="L35" s="234"/>
      <c r="M35" s="80">
        <f t="shared" si="0"/>
        <v>0</v>
      </c>
      <c r="N35" s="80">
        <f t="shared" si="1"/>
        <v>0</v>
      </c>
      <c r="O35" s="86"/>
      <c r="P35" s="86"/>
      <c r="Q35" s="234"/>
      <c r="R35" s="234"/>
      <c r="S35" s="234"/>
      <c r="T35" s="234"/>
      <c r="U35" s="234"/>
      <c r="V35" s="234"/>
      <c r="W35" s="234"/>
    </row>
    <row r="36" spans="1:23" s="233" customFormat="1">
      <c r="A36" s="387"/>
      <c r="B36" s="117" t="s">
        <v>724</v>
      </c>
      <c r="C36" s="117">
        <v>7</v>
      </c>
      <c r="D36" s="116" t="s">
        <v>723</v>
      </c>
      <c r="E36" s="222"/>
      <c r="F36" s="222"/>
      <c r="G36" s="114">
        <v>1E-3</v>
      </c>
      <c r="J36" s="234"/>
      <c r="K36" s="234"/>
      <c r="L36" s="234"/>
      <c r="M36" s="80">
        <f t="shared" si="0"/>
        <v>0</v>
      </c>
      <c r="N36" s="80">
        <f t="shared" si="1"/>
        <v>0</v>
      </c>
      <c r="O36" s="86"/>
      <c r="P36" s="86"/>
      <c r="Q36" s="234"/>
      <c r="R36" s="234"/>
      <c r="S36" s="234"/>
      <c r="T36" s="234"/>
      <c r="U36" s="234"/>
      <c r="V36" s="234"/>
      <c r="W36" s="234"/>
    </row>
    <row r="37" spans="1:23" s="233" customFormat="1">
      <c r="A37" s="387"/>
      <c r="B37" s="117" t="s">
        <v>722</v>
      </c>
      <c r="C37" s="117">
        <v>6</v>
      </c>
      <c r="D37" s="116" t="s">
        <v>721</v>
      </c>
      <c r="E37" s="222"/>
      <c r="F37" s="222"/>
      <c r="G37" s="114">
        <v>1E-3</v>
      </c>
      <c r="J37" s="234"/>
      <c r="K37" s="234"/>
      <c r="L37" s="234"/>
      <c r="M37" s="80">
        <f t="shared" si="0"/>
        <v>0</v>
      </c>
      <c r="N37" s="80">
        <f t="shared" si="1"/>
        <v>0</v>
      </c>
      <c r="O37" s="86"/>
      <c r="P37" s="86"/>
      <c r="Q37" s="234"/>
      <c r="R37" s="234"/>
      <c r="S37" s="234"/>
      <c r="T37" s="234"/>
      <c r="U37" s="234"/>
      <c r="V37" s="234"/>
      <c r="W37" s="234"/>
    </row>
    <row r="38" spans="1:23" s="233" customFormat="1">
      <c r="A38" s="387"/>
      <c r="B38" s="117" t="s">
        <v>720</v>
      </c>
      <c r="C38" s="117">
        <v>5</v>
      </c>
      <c r="D38" s="116" t="s">
        <v>719</v>
      </c>
      <c r="E38" s="222"/>
      <c r="F38" s="222"/>
      <c r="G38" s="114">
        <v>1E-3</v>
      </c>
      <c r="J38" s="234"/>
      <c r="K38" s="234"/>
      <c r="L38" s="234"/>
      <c r="M38" s="80">
        <f t="shared" si="0"/>
        <v>0</v>
      </c>
      <c r="N38" s="80">
        <f t="shared" si="1"/>
        <v>0</v>
      </c>
      <c r="O38" s="86"/>
      <c r="P38" s="86"/>
      <c r="Q38" s="234"/>
      <c r="R38" s="234"/>
      <c r="S38" s="234"/>
      <c r="T38" s="234"/>
      <c r="U38" s="234"/>
      <c r="V38" s="234"/>
      <c r="W38" s="234"/>
    </row>
    <row r="39" spans="1:23" s="233" customFormat="1">
      <c r="A39" s="387"/>
      <c r="B39" s="117" t="s">
        <v>718</v>
      </c>
      <c r="C39" s="117">
        <v>4</v>
      </c>
      <c r="D39" s="116" t="s">
        <v>717</v>
      </c>
      <c r="E39" s="222"/>
      <c r="F39" s="222"/>
      <c r="G39" s="114">
        <v>1E-3</v>
      </c>
      <c r="J39" s="234"/>
      <c r="K39" s="234"/>
      <c r="L39" s="234"/>
      <c r="M39" s="80">
        <f t="shared" si="0"/>
        <v>0</v>
      </c>
      <c r="N39" s="80">
        <f t="shared" si="1"/>
        <v>0</v>
      </c>
      <c r="O39" s="86"/>
      <c r="P39" s="86"/>
      <c r="Q39" s="234"/>
      <c r="R39" s="234"/>
      <c r="S39" s="234"/>
      <c r="T39" s="234"/>
      <c r="U39" s="234"/>
      <c r="V39" s="234"/>
      <c r="W39" s="234"/>
    </row>
    <row r="40" spans="1:23" s="233" customFormat="1">
      <c r="A40" s="387"/>
      <c r="B40" s="117" t="s">
        <v>716</v>
      </c>
      <c r="C40" s="117">
        <v>3</v>
      </c>
      <c r="D40" s="116" t="s">
        <v>715</v>
      </c>
      <c r="E40" s="222"/>
      <c r="F40" s="222"/>
      <c r="G40" s="114">
        <v>1E-3</v>
      </c>
      <c r="J40" s="234"/>
      <c r="K40" s="234"/>
      <c r="L40" s="234"/>
      <c r="M40" s="80">
        <f t="shared" si="0"/>
        <v>0</v>
      </c>
      <c r="N40" s="80">
        <f t="shared" si="1"/>
        <v>0</v>
      </c>
      <c r="O40" s="86"/>
      <c r="P40" s="86"/>
      <c r="Q40" s="234"/>
      <c r="R40" s="234"/>
      <c r="S40" s="234"/>
      <c r="T40" s="234"/>
      <c r="U40" s="234"/>
      <c r="V40" s="234"/>
      <c r="W40" s="234"/>
    </row>
    <row r="41" spans="1:23" s="233" customFormat="1">
      <c r="A41" s="387"/>
      <c r="B41" s="117" t="s">
        <v>714</v>
      </c>
      <c r="C41" s="117">
        <v>2</v>
      </c>
      <c r="D41" s="116" t="s">
        <v>713</v>
      </c>
      <c r="E41" s="222"/>
      <c r="F41" s="222"/>
      <c r="G41" s="114">
        <v>1E-3</v>
      </c>
      <c r="J41" s="234"/>
      <c r="K41" s="234"/>
      <c r="L41" s="234"/>
      <c r="M41" s="80">
        <f t="shared" si="0"/>
        <v>0</v>
      </c>
      <c r="N41" s="80">
        <f t="shared" si="1"/>
        <v>0</v>
      </c>
      <c r="O41" s="86"/>
      <c r="P41" s="86"/>
      <c r="Q41" s="234"/>
      <c r="R41" s="234"/>
      <c r="S41" s="234"/>
      <c r="T41" s="234"/>
      <c r="U41" s="234"/>
      <c r="V41" s="234"/>
      <c r="W41" s="234"/>
    </row>
    <row r="42" spans="1:23" s="233" customFormat="1">
      <c r="A42" s="387"/>
      <c r="B42" s="117" t="s">
        <v>712</v>
      </c>
      <c r="C42" s="117">
        <v>1</v>
      </c>
      <c r="D42" s="116" t="s">
        <v>711</v>
      </c>
      <c r="E42" s="222"/>
      <c r="F42" s="222"/>
      <c r="G42" s="114">
        <v>1E-3</v>
      </c>
      <c r="J42" s="234"/>
      <c r="K42" s="234"/>
      <c r="L42" s="234"/>
      <c r="M42" s="80">
        <f t="shared" si="0"/>
        <v>0</v>
      </c>
      <c r="N42" s="80">
        <f t="shared" si="1"/>
        <v>0</v>
      </c>
      <c r="O42" s="86"/>
      <c r="P42" s="86"/>
      <c r="Q42" s="234"/>
      <c r="R42" s="234"/>
      <c r="S42" s="234"/>
      <c r="T42" s="234"/>
      <c r="U42" s="234"/>
      <c r="V42" s="234"/>
      <c r="W42" s="234"/>
    </row>
    <row r="43" spans="1:23" s="70" customFormat="1">
      <c r="A43" s="387" t="s">
        <v>690</v>
      </c>
      <c r="B43" s="117" t="s">
        <v>689</v>
      </c>
      <c r="C43" s="117" t="s">
        <v>97</v>
      </c>
      <c r="D43" s="116" t="s">
        <v>688</v>
      </c>
      <c r="E43" s="222"/>
      <c r="F43" s="222"/>
      <c r="G43" s="114">
        <v>0.05</v>
      </c>
      <c r="J43" s="71"/>
      <c r="K43" s="71"/>
      <c r="L43" s="71"/>
      <c r="M43" s="80">
        <f t="shared" si="0"/>
        <v>0</v>
      </c>
      <c r="N43" s="80">
        <f t="shared" si="1"/>
        <v>0</v>
      </c>
      <c r="O43" s="86">
        <f>SUM(M43:M44)</f>
        <v>0.95</v>
      </c>
      <c r="P43" s="86">
        <f>SUM(N43:N44)</f>
        <v>0.95</v>
      </c>
      <c r="Q43" s="71"/>
      <c r="R43" s="71"/>
      <c r="S43" s="71"/>
      <c r="T43" s="71"/>
      <c r="U43" s="71"/>
      <c r="V43" s="71"/>
      <c r="W43" s="71"/>
    </row>
    <row r="44" spans="1:23" s="70" customFormat="1">
      <c r="A44" s="387"/>
      <c r="B44" s="117" t="s">
        <v>687</v>
      </c>
      <c r="C44" s="117" t="s">
        <v>95</v>
      </c>
      <c r="D44" s="116" t="s">
        <v>686</v>
      </c>
      <c r="E44" s="225">
        <v>1</v>
      </c>
      <c r="F44" s="225">
        <v>1</v>
      </c>
      <c r="G44" s="114">
        <v>0.95</v>
      </c>
      <c r="J44" s="71"/>
      <c r="K44" s="71"/>
      <c r="L44" s="71"/>
      <c r="M44" s="80">
        <f t="shared" si="0"/>
        <v>0.95</v>
      </c>
      <c r="N44" s="80">
        <f t="shared" si="1"/>
        <v>0.95</v>
      </c>
      <c r="O44" s="86"/>
      <c r="P44" s="86"/>
      <c r="Q44" s="71"/>
      <c r="R44" s="71"/>
      <c r="S44" s="71"/>
      <c r="T44" s="71"/>
      <c r="U44" s="71"/>
      <c r="V44" s="71"/>
      <c r="W44" s="71"/>
    </row>
    <row r="45" spans="1:23" s="70" customFormat="1" ht="25.5">
      <c r="A45" s="387" t="s">
        <v>685</v>
      </c>
      <c r="B45" s="117" t="s">
        <v>65</v>
      </c>
      <c r="C45" s="117" t="s">
        <v>684</v>
      </c>
      <c r="D45" s="116" t="s">
        <v>683</v>
      </c>
      <c r="E45" s="222"/>
      <c r="F45" s="222"/>
      <c r="G45" s="114">
        <v>0.03</v>
      </c>
      <c r="I45" s="223"/>
      <c r="J45" s="72"/>
      <c r="K45" s="71"/>
      <c r="L45" s="71"/>
      <c r="M45" s="80">
        <f t="shared" ref="M45:M76" si="2">E45*G45</f>
        <v>0</v>
      </c>
      <c r="N45" s="80">
        <f t="shared" ref="N45:N76" si="3">F45*G45</f>
        <v>0</v>
      </c>
      <c r="O45" s="86">
        <f>SUM(M45:M108)</f>
        <v>3.0000000000000001E-3</v>
      </c>
      <c r="P45" s="86">
        <f>SUM(N45:N108)</f>
        <v>3.0000000000000001E-3</v>
      </c>
      <c r="Q45" s="71"/>
      <c r="R45" s="71"/>
      <c r="S45" s="71"/>
      <c r="T45" s="71"/>
      <c r="U45" s="71"/>
      <c r="V45" s="71"/>
      <c r="W45" s="71"/>
    </row>
    <row r="46" spans="1:23" s="70" customFormat="1">
      <c r="A46" s="387"/>
      <c r="B46" s="117" t="s">
        <v>62</v>
      </c>
      <c r="C46" s="117" t="s">
        <v>692</v>
      </c>
      <c r="D46" s="116" t="s">
        <v>710</v>
      </c>
      <c r="E46" s="222"/>
      <c r="F46" s="222"/>
      <c r="G46" s="114">
        <v>4.5999999999999999E-2</v>
      </c>
      <c r="I46" s="223"/>
      <c r="J46" s="71"/>
      <c r="K46" s="71"/>
      <c r="L46" s="71"/>
      <c r="M46" s="80">
        <f t="shared" si="2"/>
        <v>0</v>
      </c>
      <c r="N46" s="80">
        <f t="shared" si="3"/>
        <v>0</v>
      </c>
      <c r="O46" s="86"/>
      <c r="P46" s="86"/>
      <c r="Q46" s="71"/>
      <c r="R46" s="71"/>
      <c r="S46" s="71"/>
      <c r="T46" s="71"/>
      <c r="U46" s="71"/>
      <c r="V46" s="71"/>
      <c r="W46" s="71"/>
    </row>
    <row r="47" spans="1:23" s="70" customFormat="1">
      <c r="A47" s="387"/>
      <c r="B47" s="117" t="s">
        <v>680</v>
      </c>
      <c r="C47" s="117" t="s">
        <v>667</v>
      </c>
      <c r="D47" s="116" t="s">
        <v>666</v>
      </c>
      <c r="E47" s="222"/>
      <c r="F47" s="222"/>
      <c r="G47" s="114">
        <v>0.03</v>
      </c>
      <c r="H47" s="223"/>
      <c r="I47" s="223"/>
      <c r="J47" s="71"/>
      <c r="K47" s="71"/>
      <c r="L47" s="71"/>
      <c r="M47" s="80">
        <f t="shared" si="2"/>
        <v>0</v>
      </c>
      <c r="N47" s="80">
        <f t="shared" si="3"/>
        <v>0</v>
      </c>
      <c r="O47" s="86"/>
      <c r="P47" s="86"/>
      <c r="Q47" s="71"/>
      <c r="R47" s="71"/>
      <c r="S47" s="71"/>
      <c r="T47" s="71"/>
      <c r="U47" s="71"/>
      <c r="V47" s="71"/>
      <c r="W47" s="71"/>
    </row>
    <row r="48" spans="1:23" s="70" customFormat="1">
      <c r="A48" s="387"/>
      <c r="B48" s="117" t="s">
        <v>677</v>
      </c>
      <c r="C48" s="117" t="s">
        <v>664</v>
      </c>
      <c r="D48" s="116" t="s">
        <v>663</v>
      </c>
      <c r="E48" s="222"/>
      <c r="F48" s="222"/>
      <c r="G48" s="114">
        <v>0.03</v>
      </c>
      <c r="I48" s="223"/>
      <c r="J48" s="71"/>
      <c r="K48" s="71"/>
      <c r="L48" s="71"/>
      <c r="M48" s="80">
        <f t="shared" si="2"/>
        <v>0</v>
      </c>
      <c r="N48" s="80">
        <f t="shared" si="3"/>
        <v>0</v>
      </c>
      <c r="O48" s="86"/>
      <c r="P48" s="86"/>
      <c r="Q48" s="71"/>
      <c r="R48" s="71"/>
      <c r="S48" s="71"/>
      <c r="T48" s="71"/>
      <c r="U48" s="71"/>
      <c r="V48" s="71"/>
      <c r="W48" s="71"/>
    </row>
    <row r="49" spans="1:23" s="70" customFormat="1">
      <c r="A49" s="387"/>
      <c r="B49" s="117" t="s">
        <v>674</v>
      </c>
      <c r="C49" s="117" t="s">
        <v>661</v>
      </c>
      <c r="D49" s="116" t="s">
        <v>660</v>
      </c>
      <c r="E49" s="222"/>
      <c r="F49" s="222"/>
      <c r="G49" s="114">
        <v>0.03</v>
      </c>
      <c r="I49" s="223"/>
      <c r="J49" s="71"/>
      <c r="K49" s="71"/>
      <c r="L49" s="71"/>
      <c r="M49" s="80">
        <f t="shared" si="2"/>
        <v>0</v>
      </c>
      <c r="N49" s="80">
        <f t="shared" si="3"/>
        <v>0</v>
      </c>
      <c r="O49" s="86"/>
      <c r="P49" s="86"/>
      <c r="Q49" s="71"/>
      <c r="R49" s="71"/>
      <c r="S49" s="71"/>
      <c r="T49" s="71"/>
      <c r="U49" s="71"/>
      <c r="V49" s="71"/>
      <c r="W49" s="71"/>
    </row>
    <row r="50" spans="1:23" s="70" customFormat="1">
      <c r="A50" s="387"/>
      <c r="B50" s="117" t="s">
        <v>671</v>
      </c>
      <c r="C50" s="117" t="s">
        <v>658</v>
      </c>
      <c r="D50" s="116" t="s">
        <v>657</v>
      </c>
      <c r="E50" s="222"/>
      <c r="F50" s="222"/>
      <c r="G50" s="114">
        <v>0.03</v>
      </c>
      <c r="I50" s="223"/>
      <c r="J50" s="71"/>
      <c r="K50" s="71"/>
      <c r="L50" s="71"/>
      <c r="M50" s="80">
        <f t="shared" si="2"/>
        <v>0</v>
      </c>
      <c r="N50" s="80">
        <f t="shared" si="3"/>
        <v>0</v>
      </c>
      <c r="O50" s="86"/>
      <c r="P50" s="86"/>
      <c r="Q50" s="71"/>
      <c r="R50" s="71"/>
      <c r="S50" s="71"/>
      <c r="T50" s="71"/>
      <c r="U50" s="71"/>
      <c r="V50" s="71"/>
      <c r="W50" s="71"/>
    </row>
    <row r="51" spans="1:23" s="70" customFormat="1">
      <c r="A51" s="387"/>
      <c r="B51" s="117" t="s">
        <v>668</v>
      </c>
      <c r="C51" s="117" t="s">
        <v>655</v>
      </c>
      <c r="D51" s="116" t="s">
        <v>654</v>
      </c>
      <c r="E51" s="222"/>
      <c r="F51" s="222"/>
      <c r="G51" s="114">
        <v>0.03</v>
      </c>
      <c r="I51" s="223"/>
      <c r="J51" s="71"/>
      <c r="K51" s="71"/>
      <c r="L51" s="71"/>
      <c r="M51" s="80">
        <f t="shared" si="2"/>
        <v>0</v>
      </c>
      <c r="N51" s="80">
        <f t="shared" si="3"/>
        <v>0</v>
      </c>
      <c r="O51" s="86"/>
      <c r="P51" s="86"/>
      <c r="Q51" s="71"/>
      <c r="R51" s="71"/>
      <c r="S51" s="71"/>
      <c r="T51" s="71"/>
      <c r="U51" s="71"/>
      <c r="V51" s="71"/>
      <c r="W51" s="71"/>
    </row>
    <row r="52" spans="1:23" s="70" customFormat="1">
      <c r="A52" s="387"/>
      <c r="B52" s="117" t="s">
        <v>665</v>
      </c>
      <c r="C52" s="117" t="s">
        <v>652</v>
      </c>
      <c r="D52" s="116" t="s">
        <v>651</v>
      </c>
      <c r="E52" s="222"/>
      <c r="F52" s="222"/>
      <c r="G52" s="114">
        <v>0.03</v>
      </c>
      <c r="I52" s="223"/>
      <c r="J52" s="71"/>
      <c r="K52" s="71"/>
      <c r="L52" s="71"/>
      <c r="M52" s="80">
        <f t="shared" si="2"/>
        <v>0</v>
      </c>
      <c r="N52" s="80">
        <f t="shared" si="3"/>
        <v>0</v>
      </c>
      <c r="O52" s="86"/>
      <c r="P52" s="86"/>
      <c r="Q52" s="71"/>
      <c r="R52" s="71"/>
      <c r="S52" s="71"/>
      <c r="T52" s="71"/>
      <c r="U52" s="71"/>
      <c r="V52" s="71"/>
      <c r="W52" s="71"/>
    </row>
    <row r="53" spans="1:23" s="70" customFormat="1">
      <c r="A53" s="387"/>
      <c r="B53" s="117" t="s">
        <v>662</v>
      </c>
      <c r="C53" s="117" t="s">
        <v>649</v>
      </c>
      <c r="D53" s="116" t="s">
        <v>648</v>
      </c>
      <c r="E53" s="222"/>
      <c r="F53" s="222"/>
      <c r="G53" s="114">
        <v>0.03</v>
      </c>
      <c r="I53" s="223"/>
      <c r="J53" s="71"/>
      <c r="K53" s="71"/>
      <c r="L53" s="71"/>
      <c r="M53" s="80">
        <f t="shared" si="2"/>
        <v>0</v>
      </c>
      <c r="N53" s="80">
        <f t="shared" si="3"/>
        <v>0</v>
      </c>
      <c r="O53" s="86"/>
      <c r="P53" s="86"/>
      <c r="Q53" s="71"/>
      <c r="R53" s="71"/>
      <c r="S53" s="71"/>
      <c r="T53" s="71"/>
      <c r="U53" s="71"/>
      <c r="V53" s="71"/>
      <c r="W53" s="71"/>
    </row>
    <row r="54" spans="1:23" s="70" customFormat="1">
      <c r="A54" s="387"/>
      <c r="B54" s="117" t="s">
        <v>659</v>
      </c>
      <c r="C54" s="117" t="s">
        <v>646</v>
      </c>
      <c r="D54" s="116" t="s">
        <v>645</v>
      </c>
      <c r="E54" s="222"/>
      <c r="F54" s="222"/>
      <c r="G54" s="114">
        <v>0.03</v>
      </c>
      <c r="I54" s="223"/>
      <c r="J54" s="71"/>
      <c r="K54" s="71"/>
      <c r="L54" s="71"/>
      <c r="M54" s="80">
        <f t="shared" si="2"/>
        <v>0</v>
      </c>
      <c r="N54" s="80">
        <f t="shared" si="3"/>
        <v>0</v>
      </c>
      <c r="O54" s="86"/>
      <c r="P54" s="86"/>
      <c r="Q54" s="71"/>
      <c r="R54" s="71"/>
      <c r="S54" s="71"/>
      <c r="T54" s="71"/>
      <c r="U54" s="71"/>
      <c r="V54" s="71"/>
      <c r="W54" s="71"/>
    </row>
    <row r="55" spans="1:23" s="70" customFormat="1">
      <c r="A55" s="387"/>
      <c r="B55" s="117" t="s">
        <v>656</v>
      </c>
      <c r="C55" s="117" t="s">
        <v>643</v>
      </c>
      <c r="D55" s="116" t="s">
        <v>642</v>
      </c>
      <c r="E55" s="222"/>
      <c r="F55" s="222"/>
      <c r="G55" s="114">
        <v>0.03</v>
      </c>
      <c r="I55" s="223"/>
      <c r="J55" s="71"/>
      <c r="K55" s="71"/>
      <c r="L55" s="71"/>
      <c r="M55" s="80">
        <f t="shared" si="2"/>
        <v>0</v>
      </c>
      <c r="N55" s="80">
        <f t="shared" si="3"/>
        <v>0</v>
      </c>
      <c r="O55" s="86"/>
      <c r="P55" s="86"/>
      <c r="Q55" s="71"/>
      <c r="R55" s="71"/>
      <c r="S55" s="71"/>
      <c r="T55" s="71"/>
      <c r="U55" s="71"/>
      <c r="V55" s="71"/>
      <c r="W55" s="71"/>
    </row>
    <row r="56" spans="1:23" s="70" customFormat="1">
      <c r="A56" s="387"/>
      <c r="B56" s="117" t="s">
        <v>653</v>
      </c>
      <c r="C56" s="117" t="s">
        <v>640</v>
      </c>
      <c r="D56" s="116" t="s">
        <v>639</v>
      </c>
      <c r="E56" s="222"/>
      <c r="F56" s="222"/>
      <c r="G56" s="114">
        <v>0.01</v>
      </c>
      <c r="I56" s="223"/>
      <c r="J56" s="71"/>
      <c r="K56" s="71"/>
      <c r="L56" s="71"/>
      <c r="M56" s="80">
        <f t="shared" si="2"/>
        <v>0</v>
      </c>
      <c r="N56" s="80">
        <f t="shared" si="3"/>
        <v>0</v>
      </c>
      <c r="O56" s="86"/>
      <c r="P56" s="86"/>
      <c r="Q56" s="71"/>
      <c r="R56" s="71"/>
      <c r="S56" s="71"/>
      <c r="T56" s="71"/>
      <c r="U56" s="71"/>
      <c r="V56" s="71"/>
      <c r="W56" s="71"/>
    </row>
    <row r="57" spans="1:23" s="70" customFormat="1">
      <c r="A57" s="387"/>
      <c r="B57" s="117" t="s">
        <v>650</v>
      </c>
      <c r="C57" s="117" t="s">
        <v>637</v>
      </c>
      <c r="D57" s="116" t="s">
        <v>636</v>
      </c>
      <c r="E57" s="222"/>
      <c r="F57" s="222"/>
      <c r="G57" s="114">
        <v>0.01</v>
      </c>
      <c r="I57" s="223"/>
      <c r="J57" s="71"/>
      <c r="K57" s="71"/>
      <c r="L57" s="71"/>
      <c r="M57" s="80">
        <f t="shared" si="2"/>
        <v>0</v>
      </c>
      <c r="N57" s="80">
        <f t="shared" si="3"/>
        <v>0</v>
      </c>
      <c r="O57" s="86"/>
      <c r="P57" s="86"/>
      <c r="Q57" s="71"/>
      <c r="R57" s="71"/>
      <c r="S57" s="71"/>
      <c r="T57" s="71"/>
      <c r="U57" s="71"/>
      <c r="V57" s="71"/>
      <c r="W57" s="71"/>
    </row>
    <row r="58" spans="1:23" s="70" customFormat="1">
      <c r="A58" s="387"/>
      <c r="B58" s="117" t="s">
        <v>647</v>
      </c>
      <c r="C58" s="117" t="s">
        <v>634</v>
      </c>
      <c r="D58" s="116" t="s">
        <v>633</v>
      </c>
      <c r="E58" s="222"/>
      <c r="F58" s="222"/>
      <c r="G58" s="114">
        <v>0.01</v>
      </c>
      <c r="I58" s="223"/>
      <c r="J58" s="71"/>
      <c r="K58" s="71"/>
      <c r="L58" s="71"/>
      <c r="M58" s="80">
        <f t="shared" si="2"/>
        <v>0</v>
      </c>
      <c r="N58" s="80">
        <f t="shared" si="3"/>
        <v>0</v>
      </c>
      <c r="O58" s="86"/>
      <c r="P58" s="86"/>
      <c r="Q58" s="71"/>
      <c r="R58" s="71"/>
      <c r="S58" s="71"/>
      <c r="T58" s="71"/>
      <c r="U58" s="71"/>
      <c r="V58" s="71"/>
      <c r="W58" s="71"/>
    </row>
    <row r="59" spans="1:23" s="70" customFormat="1">
      <c r="A59" s="387"/>
      <c r="B59" s="117" t="s">
        <v>644</v>
      </c>
      <c r="C59" s="117" t="s">
        <v>631</v>
      </c>
      <c r="D59" s="116" t="s">
        <v>630</v>
      </c>
      <c r="E59" s="222"/>
      <c r="F59" s="222"/>
      <c r="G59" s="114">
        <v>0.01</v>
      </c>
      <c r="I59" s="223"/>
      <c r="J59" s="71"/>
      <c r="K59" s="71"/>
      <c r="L59" s="71"/>
      <c r="M59" s="80">
        <f t="shared" si="2"/>
        <v>0</v>
      </c>
      <c r="N59" s="80">
        <f t="shared" si="3"/>
        <v>0</v>
      </c>
      <c r="O59" s="86"/>
      <c r="P59" s="86"/>
      <c r="Q59" s="71"/>
      <c r="R59" s="71"/>
      <c r="S59" s="71"/>
      <c r="T59" s="71"/>
      <c r="U59" s="71"/>
      <c r="V59" s="71"/>
      <c r="W59" s="71"/>
    </row>
    <row r="60" spans="1:23" s="70" customFormat="1">
      <c r="A60" s="387"/>
      <c r="B60" s="117" t="s">
        <v>641</v>
      </c>
      <c r="C60" s="117" t="s">
        <v>628</v>
      </c>
      <c r="D60" s="116" t="s">
        <v>627</v>
      </c>
      <c r="E60" s="222"/>
      <c r="F60" s="222"/>
      <c r="G60" s="114">
        <v>0.01</v>
      </c>
      <c r="I60" s="223"/>
      <c r="J60" s="71"/>
      <c r="K60" s="71"/>
      <c r="L60" s="71"/>
      <c r="M60" s="80">
        <f t="shared" si="2"/>
        <v>0</v>
      </c>
      <c r="N60" s="80">
        <f t="shared" si="3"/>
        <v>0</v>
      </c>
      <c r="O60" s="86"/>
      <c r="P60" s="86"/>
      <c r="Q60" s="71"/>
      <c r="R60" s="71"/>
      <c r="S60" s="71"/>
      <c r="T60" s="71"/>
      <c r="U60" s="71"/>
      <c r="V60" s="71"/>
      <c r="W60" s="71"/>
    </row>
    <row r="61" spans="1:23" s="70" customFormat="1">
      <c r="A61" s="387"/>
      <c r="B61" s="117" t="s">
        <v>638</v>
      </c>
      <c r="C61" s="117" t="s">
        <v>625</v>
      </c>
      <c r="D61" s="116" t="s">
        <v>624</v>
      </c>
      <c r="E61" s="222"/>
      <c r="F61" s="222"/>
      <c r="G61" s="114">
        <v>0.01</v>
      </c>
      <c r="I61" s="223"/>
      <c r="J61" s="71"/>
      <c r="K61" s="71"/>
      <c r="L61" s="71"/>
      <c r="M61" s="80">
        <f t="shared" si="2"/>
        <v>0</v>
      </c>
      <c r="N61" s="80">
        <f t="shared" si="3"/>
        <v>0</v>
      </c>
      <c r="O61" s="86"/>
      <c r="P61" s="86"/>
      <c r="Q61" s="71"/>
      <c r="R61" s="71"/>
      <c r="S61" s="71"/>
      <c r="T61" s="71"/>
      <c r="U61" s="71"/>
      <c r="V61" s="71"/>
      <c r="W61" s="71"/>
    </row>
    <row r="62" spans="1:23" s="70" customFormat="1">
      <c r="A62" s="387"/>
      <c r="B62" s="117" t="s">
        <v>635</v>
      </c>
      <c r="C62" s="117" t="s">
        <v>622</v>
      </c>
      <c r="D62" s="116" t="s">
        <v>621</v>
      </c>
      <c r="E62" s="222"/>
      <c r="F62" s="222"/>
      <c r="G62" s="114">
        <v>0.01</v>
      </c>
      <c r="I62" s="223"/>
      <c r="J62" s="71"/>
      <c r="K62" s="71"/>
      <c r="L62" s="71"/>
      <c r="M62" s="80">
        <f t="shared" si="2"/>
        <v>0</v>
      </c>
      <c r="N62" s="80">
        <f t="shared" si="3"/>
        <v>0</v>
      </c>
      <c r="O62" s="86"/>
      <c r="P62" s="86"/>
      <c r="Q62" s="71"/>
      <c r="R62" s="71"/>
      <c r="S62" s="71"/>
      <c r="T62" s="71"/>
      <c r="U62" s="71"/>
      <c r="V62" s="71"/>
      <c r="W62" s="71"/>
    </row>
    <row r="63" spans="1:23" s="70" customFormat="1">
      <c r="A63" s="387"/>
      <c r="B63" s="117" t="s">
        <v>632</v>
      </c>
      <c r="C63" s="117" t="s">
        <v>619</v>
      </c>
      <c r="D63" s="116" t="s">
        <v>618</v>
      </c>
      <c r="E63" s="222"/>
      <c r="F63" s="222"/>
      <c r="G63" s="114">
        <v>0.01</v>
      </c>
      <c r="I63" s="223"/>
      <c r="J63" s="71"/>
      <c r="K63" s="71"/>
      <c r="L63" s="71"/>
      <c r="M63" s="80">
        <f t="shared" si="2"/>
        <v>0</v>
      </c>
      <c r="N63" s="80">
        <f t="shared" si="3"/>
        <v>0</v>
      </c>
      <c r="O63" s="86"/>
      <c r="P63" s="86"/>
      <c r="Q63" s="71"/>
      <c r="R63" s="71"/>
      <c r="S63" s="71"/>
      <c r="T63" s="71"/>
      <c r="U63" s="71"/>
      <c r="V63" s="71"/>
      <c r="W63" s="71"/>
    </row>
    <row r="64" spans="1:23" s="70" customFormat="1">
      <c r="A64" s="387"/>
      <c r="B64" s="117" t="s">
        <v>629</v>
      </c>
      <c r="C64" s="117" t="s">
        <v>616</v>
      </c>
      <c r="D64" s="116" t="s">
        <v>615</v>
      </c>
      <c r="E64" s="222"/>
      <c r="F64" s="222"/>
      <c r="G64" s="114">
        <v>0.01</v>
      </c>
      <c r="I64" s="223"/>
      <c r="J64" s="71"/>
      <c r="K64" s="71"/>
      <c r="L64" s="71"/>
      <c r="M64" s="80">
        <f t="shared" si="2"/>
        <v>0</v>
      </c>
      <c r="N64" s="80">
        <f t="shared" si="3"/>
        <v>0</v>
      </c>
      <c r="O64" s="86"/>
      <c r="P64" s="86"/>
      <c r="Q64" s="71"/>
      <c r="R64" s="71"/>
      <c r="S64" s="71"/>
      <c r="T64" s="71"/>
      <c r="U64" s="71"/>
      <c r="V64" s="71"/>
      <c r="W64" s="71"/>
    </row>
    <row r="65" spans="1:23" s="70" customFormat="1" ht="12.75" customHeight="1">
      <c r="A65" s="387"/>
      <c r="B65" s="117" t="s">
        <v>626</v>
      </c>
      <c r="C65" s="117" t="s">
        <v>613</v>
      </c>
      <c r="D65" s="116" t="s">
        <v>612</v>
      </c>
      <c r="E65" s="222"/>
      <c r="F65" s="222"/>
      <c r="G65" s="114">
        <v>0.01</v>
      </c>
      <c r="I65" s="223"/>
      <c r="J65" s="71"/>
      <c r="K65" s="71"/>
      <c r="L65" s="71"/>
      <c r="M65" s="80">
        <f t="shared" si="2"/>
        <v>0</v>
      </c>
      <c r="N65" s="80">
        <f t="shared" si="3"/>
        <v>0</v>
      </c>
      <c r="O65" s="86"/>
      <c r="P65" s="86"/>
      <c r="Q65" s="71"/>
      <c r="R65" s="71"/>
      <c r="S65" s="71"/>
      <c r="T65" s="71"/>
      <c r="U65" s="71"/>
      <c r="V65" s="71"/>
      <c r="W65" s="71"/>
    </row>
    <row r="66" spans="1:23" s="70" customFormat="1" ht="12.75" customHeight="1">
      <c r="A66" s="387"/>
      <c r="B66" s="117" t="s">
        <v>623</v>
      </c>
      <c r="C66" s="117" t="s">
        <v>610</v>
      </c>
      <c r="D66" s="116" t="s">
        <v>609</v>
      </c>
      <c r="E66" s="222"/>
      <c r="F66" s="222"/>
      <c r="G66" s="114">
        <v>0.01</v>
      </c>
      <c r="I66" s="223"/>
      <c r="J66" s="71"/>
      <c r="K66" s="71"/>
      <c r="L66" s="71"/>
      <c r="M66" s="80">
        <f t="shared" si="2"/>
        <v>0</v>
      </c>
      <c r="N66" s="80">
        <f t="shared" si="3"/>
        <v>0</v>
      </c>
      <c r="O66" s="86"/>
      <c r="P66" s="86"/>
      <c r="Q66" s="71"/>
      <c r="R66" s="71"/>
      <c r="S66" s="71"/>
      <c r="T66" s="71"/>
      <c r="U66" s="71"/>
      <c r="V66" s="71"/>
      <c r="W66" s="71"/>
    </row>
    <row r="67" spans="1:23" s="70" customFormat="1" ht="12.75" customHeight="1">
      <c r="A67" s="387"/>
      <c r="B67" s="117" t="s">
        <v>620</v>
      </c>
      <c r="C67" s="117" t="s">
        <v>607</v>
      </c>
      <c r="D67" s="116" t="s">
        <v>606</v>
      </c>
      <c r="E67" s="222"/>
      <c r="F67" s="222"/>
      <c r="G67" s="114">
        <v>0.01</v>
      </c>
      <c r="I67" s="223"/>
      <c r="J67" s="71"/>
      <c r="K67" s="71"/>
      <c r="L67" s="71"/>
      <c r="M67" s="80">
        <f t="shared" si="2"/>
        <v>0</v>
      </c>
      <c r="N67" s="80">
        <f t="shared" si="3"/>
        <v>0</v>
      </c>
      <c r="O67" s="86"/>
      <c r="P67" s="86"/>
      <c r="Q67" s="71"/>
      <c r="R67" s="71"/>
      <c r="S67" s="71"/>
      <c r="T67" s="71"/>
      <c r="U67" s="71"/>
      <c r="V67" s="71"/>
      <c r="W67" s="71"/>
    </row>
    <row r="68" spans="1:23" s="70" customFormat="1" ht="12.75" customHeight="1">
      <c r="A68" s="387"/>
      <c r="B68" s="117" t="s">
        <v>617</v>
      </c>
      <c r="C68" s="117" t="s">
        <v>604</v>
      </c>
      <c r="D68" s="116" t="s">
        <v>603</v>
      </c>
      <c r="E68" s="222"/>
      <c r="F68" s="222"/>
      <c r="G68" s="114">
        <v>0.01</v>
      </c>
      <c r="I68" s="223"/>
      <c r="J68" s="71"/>
      <c r="K68" s="71"/>
      <c r="L68" s="71"/>
      <c r="M68" s="80">
        <f t="shared" si="2"/>
        <v>0</v>
      </c>
      <c r="N68" s="80">
        <f t="shared" si="3"/>
        <v>0</v>
      </c>
      <c r="O68" s="86"/>
      <c r="P68" s="86"/>
      <c r="Q68" s="71"/>
      <c r="R68" s="71"/>
      <c r="S68" s="71"/>
      <c r="T68" s="71"/>
      <c r="U68" s="71"/>
      <c r="V68" s="71"/>
      <c r="W68" s="71"/>
    </row>
    <row r="69" spans="1:23" s="70" customFormat="1" ht="12.75" customHeight="1">
      <c r="A69" s="387"/>
      <c r="B69" s="117" t="s">
        <v>614</v>
      </c>
      <c r="C69" s="117" t="s">
        <v>601</v>
      </c>
      <c r="D69" s="116" t="s">
        <v>600</v>
      </c>
      <c r="E69" s="222"/>
      <c r="F69" s="222"/>
      <c r="G69" s="114">
        <v>0.01</v>
      </c>
      <c r="I69" s="223"/>
      <c r="J69" s="71"/>
      <c r="K69" s="71"/>
      <c r="L69" s="71"/>
      <c r="M69" s="80">
        <f t="shared" si="2"/>
        <v>0</v>
      </c>
      <c r="N69" s="80">
        <f t="shared" si="3"/>
        <v>0</v>
      </c>
      <c r="O69" s="86"/>
      <c r="P69" s="86"/>
      <c r="Q69" s="71"/>
      <c r="R69" s="71"/>
      <c r="S69" s="71"/>
      <c r="T69" s="71"/>
      <c r="U69" s="71"/>
      <c r="V69" s="71"/>
      <c r="W69" s="71"/>
    </row>
    <row r="70" spans="1:23" s="70" customFormat="1" ht="12.75" customHeight="1">
      <c r="A70" s="387"/>
      <c r="B70" s="117" t="s">
        <v>611</v>
      </c>
      <c r="C70" s="117" t="s">
        <v>598</v>
      </c>
      <c r="D70" s="116" t="s">
        <v>597</v>
      </c>
      <c r="E70" s="222"/>
      <c r="F70" s="222"/>
      <c r="G70" s="114">
        <v>0.01</v>
      </c>
      <c r="I70" s="223"/>
      <c r="J70" s="71"/>
      <c r="K70" s="71"/>
      <c r="L70" s="71"/>
      <c r="M70" s="80">
        <f t="shared" si="2"/>
        <v>0</v>
      </c>
      <c r="N70" s="80">
        <f t="shared" si="3"/>
        <v>0</v>
      </c>
      <c r="O70" s="86"/>
      <c r="P70" s="86"/>
      <c r="Q70" s="71"/>
      <c r="R70" s="71"/>
      <c r="S70" s="71"/>
      <c r="T70" s="71"/>
      <c r="U70" s="71"/>
      <c r="V70" s="71"/>
      <c r="W70" s="71"/>
    </row>
    <row r="71" spans="1:23" s="70" customFormat="1" ht="12.75" customHeight="1">
      <c r="A71" s="387"/>
      <c r="B71" s="117" t="s">
        <v>608</v>
      </c>
      <c r="C71" s="117" t="s">
        <v>595</v>
      </c>
      <c r="D71" s="116" t="s">
        <v>594</v>
      </c>
      <c r="E71" s="222"/>
      <c r="F71" s="222"/>
      <c r="G71" s="114">
        <v>0.01</v>
      </c>
      <c r="I71" s="223"/>
      <c r="J71" s="71"/>
      <c r="K71" s="71"/>
      <c r="L71" s="71"/>
      <c r="M71" s="80">
        <f t="shared" si="2"/>
        <v>0</v>
      </c>
      <c r="N71" s="80">
        <f t="shared" si="3"/>
        <v>0</v>
      </c>
      <c r="O71" s="86"/>
      <c r="P71" s="86"/>
      <c r="Q71" s="71"/>
      <c r="R71" s="71"/>
      <c r="S71" s="71"/>
      <c r="T71" s="71"/>
      <c r="U71" s="71"/>
      <c r="V71" s="71"/>
      <c r="W71" s="71"/>
    </row>
    <row r="72" spans="1:23" s="70" customFormat="1" ht="12.75" customHeight="1">
      <c r="A72" s="387"/>
      <c r="B72" s="117" t="s">
        <v>605</v>
      </c>
      <c r="C72" s="117" t="s">
        <v>592</v>
      </c>
      <c r="D72" s="116" t="s">
        <v>591</v>
      </c>
      <c r="E72" s="222"/>
      <c r="F72" s="222"/>
      <c r="G72" s="114">
        <v>0.01</v>
      </c>
      <c r="I72" s="223"/>
      <c r="J72" s="71"/>
      <c r="K72" s="71"/>
      <c r="L72" s="71"/>
      <c r="M72" s="80">
        <f t="shared" si="2"/>
        <v>0</v>
      </c>
      <c r="N72" s="80">
        <f t="shared" si="3"/>
        <v>0</v>
      </c>
      <c r="O72" s="86"/>
      <c r="P72" s="86"/>
      <c r="Q72" s="71"/>
      <c r="R72" s="71"/>
      <c r="S72" s="71"/>
      <c r="T72" s="71"/>
      <c r="U72" s="71"/>
      <c r="V72" s="71"/>
      <c r="W72" s="71"/>
    </row>
    <row r="73" spans="1:23" s="70" customFormat="1" ht="12.75" customHeight="1">
      <c r="A73" s="387"/>
      <c r="B73" s="117" t="s">
        <v>602</v>
      </c>
      <c r="C73" s="117" t="s">
        <v>589</v>
      </c>
      <c r="D73" s="116" t="s">
        <v>588</v>
      </c>
      <c r="E73" s="222"/>
      <c r="F73" s="222"/>
      <c r="G73" s="114">
        <v>0.01</v>
      </c>
      <c r="I73" s="223"/>
      <c r="J73" s="71"/>
      <c r="K73" s="71"/>
      <c r="L73" s="71"/>
      <c r="M73" s="80">
        <f t="shared" si="2"/>
        <v>0</v>
      </c>
      <c r="N73" s="80">
        <f t="shared" si="3"/>
        <v>0</v>
      </c>
      <c r="O73" s="86"/>
      <c r="P73" s="86"/>
      <c r="Q73" s="71"/>
      <c r="R73" s="71"/>
      <c r="S73" s="71"/>
      <c r="T73" s="71"/>
      <c r="U73" s="71"/>
      <c r="V73" s="71"/>
      <c r="W73" s="71"/>
    </row>
    <row r="74" spans="1:23" s="70" customFormat="1" ht="12.75" customHeight="1">
      <c r="A74" s="387"/>
      <c r="B74" s="117" t="s">
        <v>599</v>
      </c>
      <c r="C74" s="117" t="s">
        <v>586</v>
      </c>
      <c r="D74" s="116" t="s">
        <v>585</v>
      </c>
      <c r="E74" s="225">
        <v>1</v>
      </c>
      <c r="F74" s="225">
        <v>1</v>
      </c>
      <c r="G74" s="114">
        <v>3.0000000000000001E-3</v>
      </c>
      <c r="I74" s="223"/>
      <c r="J74" s="71"/>
      <c r="K74" s="71"/>
      <c r="L74" s="71"/>
      <c r="M74" s="80">
        <f t="shared" si="2"/>
        <v>3.0000000000000001E-3</v>
      </c>
      <c r="N74" s="80">
        <f t="shared" si="3"/>
        <v>3.0000000000000001E-3</v>
      </c>
      <c r="O74" s="86"/>
      <c r="P74" s="86"/>
      <c r="Q74" s="71"/>
      <c r="R74" s="71"/>
      <c r="S74" s="71"/>
      <c r="T74" s="71"/>
      <c r="U74" s="71"/>
      <c r="V74" s="71"/>
      <c r="W74" s="71"/>
    </row>
    <row r="75" spans="1:23" s="70" customFormat="1" ht="12.75" customHeight="1">
      <c r="A75" s="387"/>
      <c r="B75" s="117" t="s">
        <v>596</v>
      </c>
      <c r="C75" s="117" t="s">
        <v>583</v>
      </c>
      <c r="D75" s="116" t="s">
        <v>582</v>
      </c>
      <c r="E75" s="222"/>
      <c r="F75" s="222"/>
      <c r="G75" s="114">
        <v>3.0000000000000001E-3</v>
      </c>
      <c r="I75" s="223"/>
      <c r="J75" s="71"/>
      <c r="K75" s="71"/>
      <c r="L75" s="71"/>
      <c r="M75" s="80">
        <f t="shared" si="2"/>
        <v>0</v>
      </c>
      <c r="N75" s="80">
        <f t="shared" si="3"/>
        <v>0</v>
      </c>
      <c r="O75" s="86"/>
      <c r="P75" s="86"/>
      <c r="Q75" s="71"/>
      <c r="R75" s="71"/>
      <c r="S75" s="71"/>
      <c r="T75" s="71"/>
      <c r="U75" s="71"/>
      <c r="V75" s="71"/>
      <c r="W75" s="71"/>
    </row>
    <row r="76" spans="1:23" s="70" customFormat="1" ht="12.75" customHeight="1">
      <c r="A76" s="387"/>
      <c r="B76" s="117" t="s">
        <v>593</v>
      </c>
      <c r="C76" s="117" t="s">
        <v>580</v>
      </c>
      <c r="D76" s="116" t="s">
        <v>579</v>
      </c>
      <c r="E76" s="222"/>
      <c r="F76" s="222"/>
      <c r="G76" s="114">
        <v>3.0000000000000001E-3</v>
      </c>
      <c r="I76" s="223"/>
      <c r="J76" s="71"/>
      <c r="K76" s="71"/>
      <c r="L76" s="71"/>
      <c r="M76" s="80">
        <f t="shared" si="2"/>
        <v>0</v>
      </c>
      <c r="N76" s="80">
        <f t="shared" si="3"/>
        <v>0</v>
      </c>
      <c r="O76" s="86"/>
      <c r="P76" s="86"/>
      <c r="Q76" s="71"/>
      <c r="R76" s="71"/>
      <c r="S76" s="71"/>
      <c r="T76" s="71"/>
      <c r="U76" s="71"/>
      <c r="V76" s="71"/>
      <c r="W76" s="71"/>
    </row>
    <row r="77" spans="1:23" s="70" customFormat="1" ht="12.75" customHeight="1">
      <c r="A77" s="387"/>
      <c r="B77" s="117" t="s">
        <v>590</v>
      </c>
      <c r="C77" s="117" t="s">
        <v>577</v>
      </c>
      <c r="D77" s="116" t="s">
        <v>576</v>
      </c>
      <c r="E77" s="222"/>
      <c r="F77" s="222"/>
      <c r="G77" s="114">
        <v>3.0000000000000001E-3</v>
      </c>
      <c r="H77" s="223"/>
      <c r="I77" s="223"/>
      <c r="J77" s="71"/>
      <c r="K77" s="71"/>
      <c r="L77" s="71"/>
      <c r="M77" s="80">
        <f t="shared" ref="M77:M108" si="4">E77*G77</f>
        <v>0</v>
      </c>
      <c r="N77" s="80">
        <f t="shared" ref="N77:N108" si="5">F77*G77</f>
        <v>0</v>
      </c>
      <c r="O77" s="86"/>
      <c r="P77" s="86"/>
      <c r="Q77" s="71"/>
      <c r="R77" s="71"/>
      <c r="S77" s="71"/>
      <c r="T77" s="71"/>
      <c r="U77" s="71"/>
      <c r="V77" s="71"/>
      <c r="W77" s="71"/>
    </row>
    <row r="78" spans="1:23" s="70" customFormat="1" ht="12.75" customHeight="1">
      <c r="A78" s="387"/>
      <c r="B78" s="117" t="s">
        <v>587</v>
      </c>
      <c r="C78" s="117" t="s">
        <v>574</v>
      </c>
      <c r="D78" s="116" t="s">
        <v>573</v>
      </c>
      <c r="E78" s="222"/>
      <c r="F78" s="222"/>
      <c r="G78" s="114">
        <v>0.03</v>
      </c>
      <c r="H78" s="223"/>
      <c r="J78" s="71"/>
      <c r="K78" s="71"/>
      <c r="L78" s="71"/>
      <c r="M78" s="80">
        <f t="shared" si="4"/>
        <v>0</v>
      </c>
      <c r="N78" s="80">
        <f t="shared" si="5"/>
        <v>0</v>
      </c>
      <c r="O78" s="86"/>
      <c r="P78" s="86"/>
      <c r="Q78" s="71"/>
      <c r="R78" s="71"/>
      <c r="S78" s="71"/>
      <c r="T78" s="71"/>
      <c r="U78" s="71"/>
      <c r="V78" s="71"/>
      <c r="W78" s="71"/>
    </row>
    <row r="79" spans="1:23" s="70" customFormat="1" ht="12.75" customHeight="1">
      <c r="A79" s="387"/>
      <c r="B79" s="117" t="s">
        <v>584</v>
      </c>
      <c r="C79" s="117" t="s">
        <v>571</v>
      </c>
      <c r="D79" s="116" t="s">
        <v>570</v>
      </c>
      <c r="E79" s="222"/>
      <c r="F79" s="222"/>
      <c r="G79" s="114">
        <v>0.03</v>
      </c>
      <c r="J79" s="71"/>
      <c r="K79" s="71"/>
      <c r="L79" s="71"/>
      <c r="M79" s="80">
        <f t="shared" si="4"/>
        <v>0</v>
      </c>
      <c r="N79" s="80">
        <f t="shared" si="5"/>
        <v>0</v>
      </c>
      <c r="O79" s="86"/>
      <c r="P79" s="86"/>
      <c r="Q79" s="71"/>
      <c r="R79" s="71"/>
      <c r="S79" s="71"/>
      <c r="T79" s="71"/>
      <c r="U79" s="71"/>
      <c r="V79" s="71"/>
      <c r="W79" s="71"/>
    </row>
    <row r="80" spans="1:23" s="70" customFormat="1" ht="12.75" customHeight="1">
      <c r="A80" s="387"/>
      <c r="B80" s="117" t="s">
        <v>581</v>
      </c>
      <c r="C80" s="117" t="s">
        <v>568</v>
      </c>
      <c r="D80" s="116" t="s">
        <v>567</v>
      </c>
      <c r="E80" s="222"/>
      <c r="F80" s="222"/>
      <c r="G80" s="114">
        <v>0.03</v>
      </c>
      <c r="J80" s="71"/>
      <c r="K80" s="71"/>
      <c r="L80" s="71"/>
      <c r="M80" s="80">
        <f t="shared" si="4"/>
        <v>0</v>
      </c>
      <c r="N80" s="80">
        <f t="shared" si="5"/>
        <v>0</v>
      </c>
      <c r="O80" s="86"/>
      <c r="P80" s="86"/>
      <c r="Q80" s="71"/>
      <c r="R80" s="71"/>
      <c r="S80" s="71"/>
      <c r="T80" s="71"/>
      <c r="U80" s="71"/>
      <c r="V80" s="71"/>
      <c r="W80" s="71"/>
    </row>
    <row r="81" spans="1:23" s="70" customFormat="1" ht="12.75" customHeight="1">
      <c r="A81" s="387"/>
      <c r="B81" s="117" t="s">
        <v>578</v>
      </c>
      <c r="C81" s="117" t="s">
        <v>565</v>
      </c>
      <c r="D81" s="116" t="s">
        <v>564</v>
      </c>
      <c r="E81" s="222"/>
      <c r="F81" s="222"/>
      <c r="G81" s="114">
        <v>0.03</v>
      </c>
      <c r="J81" s="71"/>
      <c r="K81" s="71"/>
      <c r="L81" s="71"/>
      <c r="M81" s="80">
        <f t="shared" si="4"/>
        <v>0</v>
      </c>
      <c r="N81" s="80">
        <f t="shared" si="5"/>
        <v>0</v>
      </c>
      <c r="O81" s="86"/>
      <c r="P81" s="86"/>
      <c r="Q81" s="71"/>
      <c r="R81" s="71"/>
      <c r="S81" s="71"/>
      <c r="T81" s="71"/>
      <c r="U81" s="71"/>
      <c r="V81" s="71"/>
      <c r="W81" s="71"/>
    </row>
    <row r="82" spans="1:23" s="70" customFormat="1" ht="12.75" customHeight="1">
      <c r="A82" s="387"/>
      <c r="B82" s="117" t="s">
        <v>575</v>
      </c>
      <c r="C82" s="117" t="s">
        <v>562</v>
      </c>
      <c r="D82" s="116" t="s">
        <v>561</v>
      </c>
      <c r="E82" s="222"/>
      <c r="F82" s="222"/>
      <c r="G82" s="114">
        <v>0.03</v>
      </c>
      <c r="J82" s="71"/>
      <c r="K82" s="71"/>
      <c r="L82" s="71"/>
      <c r="M82" s="80">
        <f t="shared" si="4"/>
        <v>0</v>
      </c>
      <c r="N82" s="80">
        <f t="shared" si="5"/>
        <v>0</v>
      </c>
      <c r="O82" s="86"/>
      <c r="P82" s="86"/>
      <c r="Q82" s="71"/>
      <c r="R82" s="71"/>
      <c r="S82" s="71"/>
      <c r="T82" s="71"/>
      <c r="U82" s="71"/>
      <c r="V82" s="71"/>
      <c r="W82" s="71"/>
    </row>
    <row r="83" spans="1:23" s="70" customFormat="1" ht="12.75" customHeight="1">
      <c r="A83" s="387"/>
      <c r="B83" s="117" t="s">
        <v>572</v>
      </c>
      <c r="C83" s="117" t="s">
        <v>559</v>
      </c>
      <c r="D83" s="116" t="s">
        <v>558</v>
      </c>
      <c r="E83" s="222"/>
      <c r="F83" s="222"/>
      <c r="G83" s="114">
        <v>0.03</v>
      </c>
      <c r="J83" s="71"/>
      <c r="K83" s="71"/>
      <c r="L83" s="71"/>
      <c r="M83" s="80">
        <f t="shared" si="4"/>
        <v>0</v>
      </c>
      <c r="N83" s="80">
        <f t="shared" si="5"/>
        <v>0</v>
      </c>
      <c r="O83" s="86"/>
      <c r="P83" s="86"/>
      <c r="Q83" s="71"/>
      <c r="R83" s="71"/>
      <c r="S83" s="71"/>
      <c r="T83" s="71"/>
      <c r="U83" s="71"/>
      <c r="V83" s="71"/>
      <c r="W83" s="71"/>
    </row>
    <row r="84" spans="1:23" s="70" customFormat="1" ht="12.75" customHeight="1">
      <c r="A84" s="387"/>
      <c r="B84" s="117" t="s">
        <v>569</v>
      </c>
      <c r="C84" s="117" t="s">
        <v>556</v>
      </c>
      <c r="D84" s="116" t="s">
        <v>555</v>
      </c>
      <c r="E84" s="222"/>
      <c r="F84" s="222"/>
      <c r="G84" s="114">
        <v>0.03</v>
      </c>
      <c r="J84" s="71"/>
      <c r="K84" s="71"/>
      <c r="L84" s="71"/>
      <c r="M84" s="80">
        <f t="shared" si="4"/>
        <v>0</v>
      </c>
      <c r="N84" s="80">
        <f t="shared" si="5"/>
        <v>0</v>
      </c>
      <c r="O84" s="86"/>
      <c r="P84" s="86"/>
      <c r="Q84" s="71"/>
      <c r="R84" s="71"/>
      <c r="S84" s="71"/>
      <c r="T84" s="71"/>
      <c r="U84" s="71"/>
      <c r="V84" s="71"/>
      <c r="W84" s="71"/>
    </row>
    <row r="85" spans="1:23" s="70" customFormat="1" ht="12.75" customHeight="1">
      <c r="A85" s="387"/>
      <c r="B85" s="117" t="s">
        <v>566</v>
      </c>
      <c r="C85" s="117" t="s">
        <v>553</v>
      </c>
      <c r="D85" s="116" t="s">
        <v>552</v>
      </c>
      <c r="E85" s="222"/>
      <c r="F85" s="222"/>
      <c r="G85" s="114">
        <v>0.03</v>
      </c>
      <c r="J85" s="71"/>
      <c r="K85" s="71"/>
      <c r="L85" s="71"/>
      <c r="M85" s="80">
        <f t="shared" si="4"/>
        <v>0</v>
      </c>
      <c r="N85" s="80">
        <f t="shared" si="5"/>
        <v>0</v>
      </c>
      <c r="O85" s="86"/>
      <c r="P85" s="86"/>
      <c r="Q85" s="71"/>
      <c r="R85" s="71"/>
      <c r="S85" s="71"/>
      <c r="T85" s="71"/>
      <c r="U85" s="71"/>
      <c r="V85" s="71"/>
      <c r="W85" s="71"/>
    </row>
    <row r="86" spans="1:23" s="70" customFormat="1" ht="12.75" customHeight="1">
      <c r="A86" s="387"/>
      <c r="B86" s="117" t="s">
        <v>563</v>
      </c>
      <c r="C86" s="117" t="s">
        <v>550</v>
      </c>
      <c r="D86" s="116" t="s">
        <v>549</v>
      </c>
      <c r="E86" s="222"/>
      <c r="F86" s="222"/>
      <c r="G86" s="114">
        <v>0.03</v>
      </c>
      <c r="J86" s="71"/>
      <c r="K86" s="71"/>
      <c r="L86" s="71"/>
      <c r="M86" s="80">
        <f t="shared" si="4"/>
        <v>0</v>
      </c>
      <c r="N86" s="80">
        <f t="shared" si="5"/>
        <v>0</v>
      </c>
      <c r="O86" s="86"/>
      <c r="P86" s="86"/>
      <c r="Q86" s="71"/>
      <c r="R86" s="71"/>
      <c r="S86" s="71"/>
      <c r="T86" s="71"/>
      <c r="U86" s="71"/>
      <c r="V86" s="71"/>
      <c r="W86" s="71"/>
    </row>
    <row r="87" spans="1:23" s="70" customFormat="1" ht="12.75" customHeight="1">
      <c r="A87" s="387"/>
      <c r="B87" s="117" t="s">
        <v>560</v>
      </c>
      <c r="C87" s="117" t="s">
        <v>547</v>
      </c>
      <c r="D87" s="116" t="s">
        <v>546</v>
      </c>
      <c r="E87" s="222"/>
      <c r="F87" s="222"/>
      <c r="G87" s="114">
        <v>0.01</v>
      </c>
      <c r="J87" s="71"/>
      <c r="K87" s="71"/>
      <c r="L87" s="71"/>
      <c r="M87" s="80">
        <f t="shared" si="4"/>
        <v>0</v>
      </c>
      <c r="N87" s="80">
        <f t="shared" si="5"/>
        <v>0</v>
      </c>
      <c r="O87" s="86"/>
      <c r="P87" s="86"/>
      <c r="Q87" s="71"/>
      <c r="R87" s="71"/>
      <c r="S87" s="71"/>
      <c r="T87" s="71"/>
      <c r="U87" s="71"/>
      <c r="V87" s="71"/>
      <c r="W87" s="71"/>
    </row>
    <row r="88" spans="1:23" s="70" customFormat="1" ht="12.75" customHeight="1">
      <c r="A88" s="387"/>
      <c r="B88" s="117" t="s">
        <v>557</v>
      </c>
      <c r="C88" s="117" t="s">
        <v>544</v>
      </c>
      <c r="D88" s="116" t="s">
        <v>543</v>
      </c>
      <c r="E88" s="222"/>
      <c r="F88" s="222"/>
      <c r="G88" s="114">
        <v>0.01</v>
      </c>
      <c r="J88" s="71"/>
      <c r="K88" s="71"/>
      <c r="L88" s="71"/>
      <c r="M88" s="80">
        <f t="shared" si="4"/>
        <v>0</v>
      </c>
      <c r="N88" s="80">
        <f t="shared" si="5"/>
        <v>0</v>
      </c>
      <c r="O88" s="86"/>
      <c r="P88" s="86"/>
      <c r="Q88" s="71"/>
      <c r="R88" s="71"/>
      <c r="S88" s="71"/>
      <c r="T88" s="71"/>
      <c r="U88" s="71"/>
      <c r="V88" s="71"/>
      <c r="W88" s="71"/>
    </row>
    <row r="89" spans="1:23" s="70" customFormat="1" ht="12.75" customHeight="1">
      <c r="A89" s="387"/>
      <c r="B89" s="117" t="s">
        <v>554</v>
      </c>
      <c r="C89" s="117" t="s">
        <v>541</v>
      </c>
      <c r="D89" s="116" t="s">
        <v>540</v>
      </c>
      <c r="E89" s="222"/>
      <c r="F89" s="222"/>
      <c r="G89" s="114">
        <v>0.01</v>
      </c>
      <c r="J89" s="71"/>
      <c r="K89" s="71"/>
      <c r="L89" s="71"/>
      <c r="M89" s="80">
        <f t="shared" si="4"/>
        <v>0</v>
      </c>
      <c r="N89" s="80">
        <f t="shared" si="5"/>
        <v>0</v>
      </c>
      <c r="O89" s="86"/>
      <c r="P89" s="86"/>
      <c r="Q89" s="71"/>
      <c r="R89" s="71"/>
      <c r="S89" s="71"/>
      <c r="T89" s="71"/>
      <c r="U89" s="71"/>
      <c r="V89" s="71"/>
      <c r="W89" s="71"/>
    </row>
    <row r="90" spans="1:23" s="70" customFormat="1" ht="12.75" customHeight="1">
      <c r="A90" s="387"/>
      <c r="B90" s="117" t="s">
        <v>551</v>
      </c>
      <c r="C90" s="117" t="s">
        <v>538</v>
      </c>
      <c r="D90" s="116" t="s">
        <v>537</v>
      </c>
      <c r="E90" s="222"/>
      <c r="F90" s="222"/>
      <c r="G90" s="114">
        <v>0.01</v>
      </c>
      <c r="J90" s="71"/>
      <c r="K90" s="71"/>
      <c r="L90" s="71"/>
      <c r="M90" s="80">
        <f t="shared" si="4"/>
        <v>0</v>
      </c>
      <c r="N90" s="80">
        <f t="shared" si="5"/>
        <v>0</v>
      </c>
      <c r="O90" s="86"/>
      <c r="P90" s="86"/>
      <c r="Q90" s="71"/>
      <c r="R90" s="71"/>
      <c r="S90" s="71"/>
      <c r="T90" s="71"/>
      <c r="U90" s="71"/>
      <c r="V90" s="71"/>
      <c r="W90" s="71"/>
    </row>
    <row r="91" spans="1:23" s="70" customFormat="1" ht="12.75" customHeight="1">
      <c r="A91" s="387"/>
      <c r="B91" s="117" t="s">
        <v>548</v>
      </c>
      <c r="C91" s="117" t="s">
        <v>535</v>
      </c>
      <c r="D91" s="116" t="s">
        <v>534</v>
      </c>
      <c r="E91" s="222"/>
      <c r="F91" s="222"/>
      <c r="G91" s="114">
        <v>0.01</v>
      </c>
      <c r="J91" s="71"/>
      <c r="K91" s="71"/>
      <c r="L91" s="71"/>
      <c r="M91" s="80">
        <f t="shared" si="4"/>
        <v>0</v>
      </c>
      <c r="N91" s="80">
        <f t="shared" si="5"/>
        <v>0</v>
      </c>
      <c r="O91" s="86"/>
      <c r="P91" s="86"/>
      <c r="Q91" s="71"/>
      <c r="R91" s="71"/>
      <c r="S91" s="71"/>
      <c r="T91" s="71"/>
      <c r="U91" s="71"/>
      <c r="V91" s="71"/>
      <c r="W91" s="71"/>
    </row>
    <row r="92" spans="1:23" s="70" customFormat="1" ht="12.75" customHeight="1">
      <c r="A92" s="387"/>
      <c r="B92" s="117" t="s">
        <v>545</v>
      </c>
      <c r="C92" s="117" t="s">
        <v>532</v>
      </c>
      <c r="D92" s="116" t="s">
        <v>531</v>
      </c>
      <c r="E92" s="222"/>
      <c r="F92" s="222"/>
      <c r="G92" s="114">
        <v>0.01</v>
      </c>
      <c r="J92" s="71"/>
      <c r="K92" s="71"/>
      <c r="L92" s="71"/>
      <c r="M92" s="80">
        <f t="shared" si="4"/>
        <v>0</v>
      </c>
      <c r="N92" s="80">
        <f t="shared" si="5"/>
        <v>0</v>
      </c>
      <c r="O92" s="86"/>
      <c r="P92" s="86"/>
      <c r="Q92" s="71"/>
      <c r="R92" s="71"/>
      <c r="S92" s="71"/>
      <c r="T92" s="71"/>
      <c r="U92" s="71"/>
      <c r="V92" s="71"/>
      <c r="W92" s="71"/>
    </row>
    <row r="93" spans="1:23" s="70" customFormat="1" ht="12.75" customHeight="1">
      <c r="A93" s="387"/>
      <c r="B93" s="117" t="s">
        <v>542</v>
      </c>
      <c r="C93" s="117" t="s">
        <v>529</v>
      </c>
      <c r="D93" s="116" t="s">
        <v>528</v>
      </c>
      <c r="E93" s="222"/>
      <c r="F93" s="222"/>
      <c r="G93" s="114">
        <v>0.01</v>
      </c>
      <c r="J93" s="71"/>
      <c r="K93" s="71"/>
      <c r="L93" s="71"/>
      <c r="M93" s="80">
        <f t="shared" si="4"/>
        <v>0</v>
      </c>
      <c r="N93" s="80">
        <f t="shared" si="5"/>
        <v>0</v>
      </c>
      <c r="O93" s="86"/>
      <c r="P93" s="86"/>
      <c r="Q93" s="71"/>
      <c r="R93" s="71"/>
      <c r="S93" s="71"/>
      <c r="T93" s="71"/>
      <c r="U93" s="71"/>
      <c r="V93" s="71"/>
      <c r="W93" s="71"/>
    </row>
    <row r="94" spans="1:23" s="70" customFormat="1" ht="12.75" customHeight="1">
      <c r="A94" s="387"/>
      <c r="B94" s="117" t="s">
        <v>539</v>
      </c>
      <c r="C94" s="117" t="s">
        <v>526</v>
      </c>
      <c r="D94" s="116" t="s">
        <v>525</v>
      </c>
      <c r="E94" s="222"/>
      <c r="F94" s="222"/>
      <c r="G94" s="114">
        <v>0.01</v>
      </c>
      <c r="J94" s="71"/>
      <c r="K94" s="71"/>
      <c r="L94" s="71"/>
      <c r="M94" s="80">
        <f t="shared" si="4"/>
        <v>0</v>
      </c>
      <c r="N94" s="80">
        <f t="shared" si="5"/>
        <v>0</v>
      </c>
      <c r="O94" s="86"/>
      <c r="P94" s="86"/>
      <c r="Q94" s="71"/>
      <c r="R94" s="71"/>
      <c r="S94" s="71"/>
      <c r="T94" s="71"/>
      <c r="U94" s="71"/>
      <c r="V94" s="71"/>
      <c r="W94" s="71"/>
    </row>
    <row r="95" spans="1:23" s="70" customFormat="1" ht="12.75" customHeight="1">
      <c r="A95" s="387"/>
      <c r="B95" s="117" t="s">
        <v>536</v>
      </c>
      <c r="C95" s="117" t="s">
        <v>523</v>
      </c>
      <c r="D95" s="116" t="s">
        <v>522</v>
      </c>
      <c r="E95" s="222"/>
      <c r="F95" s="222"/>
      <c r="G95" s="114">
        <v>0.01</v>
      </c>
      <c r="J95" s="71"/>
      <c r="K95" s="71"/>
      <c r="L95" s="71"/>
      <c r="M95" s="80">
        <f t="shared" si="4"/>
        <v>0</v>
      </c>
      <c r="N95" s="80">
        <f t="shared" si="5"/>
        <v>0</v>
      </c>
      <c r="O95" s="86"/>
      <c r="P95" s="86"/>
      <c r="Q95" s="71"/>
      <c r="R95" s="71"/>
      <c r="S95" s="71"/>
      <c r="T95" s="71"/>
      <c r="U95" s="71"/>
      <c r="V95" s="71"/>
      <c r="W95" s="71"/>
    </row>
    <row r="96" spans="1:23" s="70" customFormat="1" ht="12.75" customHeight="1">
      <c r="A96" s="387"/>
      <c r="B96" s="117" t="s">
        <v>533</v>
      </c>
      <c r="C96" s="117" t="s">
        <v>520</v>
      </c>
      <c r="D96" s="116" t="s">
        <v>519</v>
      </c>
      <c r="E96" s="222"/>
      <c r="F96" s="222"/>
      <c r="G96" s="114">
        <v>0.01</v>
      </c>
      <c r="J96" s="71"/>
      <c r="K96" s="71"/>
      <c r="L96" s="71"/>
      <c r="M96" s="80">
        <f t="shared" si="4"/>
        <v>0</v>
      </c>
      <c r="N96" s="80">
        <f t="shared" si="5"/>
        <v>0</v>
      </c>
      <c r="O96" s="86"/>
      <c r="P96" s="86"/>
      <c r="Q96" s="71"/>
      <c r="R96" s="71"/>
      <c r="S96" s="71"/>
      <c r="T96" s="71"/>
      <c r="U96" s="71"/>
      <c r="V96" s="71"/>
      <c r="W96" s="71"/>
    </row>
    <row r="97" spans="1:23" s="70" customFormat="1" ht="12.75" customHeight="1">
      <c r="A97" s="387"/>
      <c r="B97" s="117" t="s">
        <v>530</v>
      </c>
      <c r="C97" s="117" t="s">
        <v>517</v>
      </c>
      <c r="D97" s="116" t="s">
        <v>516</v>
      </c>
      <c r="E97" s="222"/>
      <c r="F97" s="222"/>
      <c r="G97" s="114">
        <v>0.01</v>
      </c>
      <c r="J97" s="71"/>
      <c r="K97" s="71"/>
      <c r="L97" s="71"/>
      <c r="M97" s="80">
        <f t="shared" si="4"/>
        <v>0</v>
      </c>
      <c r="N97" s="80">
        <f t="shared" si="5"/>
        <v>0</v>
      </c>
      <c r="O97" s="86"/>
      <c r="P97" s="86"/>
      <c r="Q97" s="71"/>
      <c r="R97" s="71"/>
      <c r="S97" s="71"/>
      <c r="T97" s="71"/>
      <c r="U97" s="71"/>
      <c r="V97" s="71"/>
      <c r="W97" s="71"/>
    </row>
    <row r="98" spans="1:23" s="70" customFormat="1" ht="12.75" customHeight="1">
      <c r="A98" s="387"/>
      <c r="B98" s="117" t="s">
        <v>527</v>
      </c>
      <c r="C98" s="117" t="s">
        <v>514</v>
      </c>
      <c r="D98" s="116" t="s">
        <v>513</v>
      </c>
      <c r="E98" s="222"/>
      <c r="F98" s="222"/>
      <c r="G98" s="114">
        <v>0.01</v>
      </c>
      <c r="J98" s="71"/>
      <c r="K98" s="71"/>
      <c r="L98" s="71"/>
      <c r="M98" s="80">
        <f t="shared" si="4"/>
        <v>0</v>
      </c>
      <c r="N98" s="80">
        <f t="shared" si="5"/>
        <v>0</v>
      </c>
      <c r="O98" s="86"/>
      <c r="P98" s="86"/>
      <c r="Q98" s="71"/>
      <c r="R98" s="71"/>
      <c r="S98" s="71"/>
      <c r="T98" s="71"/>
      <c r="U98" s="71"/>
      <c r="V98" s="71"/>
      <c r="W98" s="71"/>
    </row>
    <row r="99" spans="1:23" s="70" customFormat="1" ht="12.75" customHeight="1">
      <c r="A99" s="387"/>
      <c r="B99" s="117" t="s">
        <v>524</v>
      </c>
      <c r="C99" s="117" t="s">
        <v>511</v>
      </c>
      <c r="D99" s="116" t="s">
        <v>510</v>
      </c>
      <c r="E99" s="222"/>
      <c r="F99" s="222"/>
      <c r="G99" s="114">
        <v>0.01</v>
      </c>
      <c r="J99" s="71"/>
      <c r="K99" s="71"/>
      <c r="L99" s="71"/>
      <c r="M99" s="80">
        <f t="shared" si="4"/>
        <v>0</v>
      </c>
      <c r="N99" s="80">
        <f t="shared" si="5"/>
        <v>0</v>
      </c>
      <c r="O99" s="86"/>
      <c r="P99" s="86"/>
      <c r="Q99" s="71"/>
      <c r="R99" s="71"/>
      <c r="S99" s="71"/>
      <c r="T99" s="71"/>
      <c r="U99" s="71"/>
      <c r="V99" s="71"/>
      <c r="W99" s="71"/>
    </row>
    <row r="100" spans="1:23" s="70" customFormat="1" ht="12.75" customHeight="1">
      <c r="A100" s="387"/>
      <c r="B100" s="117" t="s">
        <v>521</v>
      </c>
      <c r="C100" s="117" t="s">
        <v>508</v>
      </c>
      <c r="D100" s="116" t="s">
        <v>507</v>
      </c>
      <c r="E100" s="222"/>
      <c r="F100" s="222"/>
      <c r="G100" s="114">
        <v>0.01</v>
      </c>
      <c r="J100" s="71"/>
      <c r="K100" s="71"/>
      <c r="L100" s="71"/>
      <c r="M100" s="80">
        <f t="shared" si="4"/>
        <v>0</v>
      </c>
      <c r="N100" s="80">
        <f t="shared" si="5"/>
        <v>0</v>
      </c>
      <c r="O100" s="86"/>
      <c r="P100" s="86"/>
      <c r="Q100" s="71"/>
      <c r="R100" s="71"/>
      <c r="S100" s="71"/>
      <c r="T100" s="71"/>
      <c r="U100" s="71"/>
      <c r="V100" s="71"/>
      <c r="W100" s="71"/>
    </row>
    <row r="101" spans="1:23" s="70" customFormat="1" ht="12.75" customHeight="1">
      <c r="A101" s="387"/>
      <c r="B101" s="117" t="s">
        <v>518</v>
      </c>
      <c r="C101" s="117" t="s">
        <v>505</v>
      </c>
      <c r="D101" s="116" t="s">
        <v>504</v>
      </c>
      <c r="E101" s="222"/>
      <c r="F101" s="222"/>
      <c r="G101" s="114">
        <v>0.01</v>
      </c>
      <c r="J101" s="71"/>
      <c r="K101" s="71"/>
      <c r="L101" s="71"/>
      <c r="M101" s="80">
        <f t="shared" si="4"/>
        <v>0</v>
      </c>
      <c r="N101" s="80">
        <f t="shared" si="5"/>
        <v>0</v>
      </c>
      <c r="O101" s="86"/>
      <c r="P101" s="86"/>
      <c r="Q101" s="71"/>
      <c r="R101" s="71"/>
      <c r="S101" s="71"/>
      <c r="T101" s="71"/>
      <c r="U101" s="71"/>
      <c r="V101" s="71"/>
      <c r="W101" s="71"/>
    </row>
    <row r="102" spans="1:23" s="70" customFormat="1" ht="12.75" customHeight="1">
      <c r="A102" s="387"/>
      <c r="B102" s="117" t="s">
        <v>515</v>
      </c>
      <c r="C102" s="117" t="s">
        <v>502</v>
      </c>
      <c r="D102" s="116" t="s">
        <v>501</v>
      </c>
      <c r="E102" s="222"/>
      <c r="F102" s="222"/>
      <c r="G102" s="114">
        <v>0.01</v>
      </c>
      <c r="J102" s="71"/>
      <c r="K102" s="71"/>
      <c r="L102" s="71"/>
      <c r="M102" s="80">
        <f t="shared" si="4"/>
        <v>0</v>
      </c>
      <c r="N102" s="80">
        <f t="shared" si="5"/>
        <v>0</v>
      </c>
      <c r="O102" s="86"/>
      <c r="P102" s="86"/>
      <c r="Q102" s="71"/>
      <c r="R102" s="71"/>
      <c r="S102" s="71"/>
      <c r="T102" s="71"/>
      <c r="U102" s="71"/>
      <c r="V102" s="71"/>
      <c r="W102" s="71"/>
    </row>
    <row r="103" spans="1:23" s="70" customFormat="1" ht="12.75" customHeight="1">
      <c r="A103" s="387"/>
      <c r="B103" s="117" t="s">
        <v>512</v>
      </c>
      <c r="C103" s="117" t="s">
        <v>499</v>
      </c>
      <c r="D103" s="116" t="s">
        <v>498</v>
      </c>
      <c r="E103" s="222"/>
      <c r="F103" s="222"/>
      <c r="G103" s="114">
        <v>0.01</v>
      </c>
      <c r="J103" s="71"/>
      <c r="K103" s="71"/>
      <c r="L103" s="71"/>
      <c r="M103" s="80">
        <f t="shared" si="4"/>
        <v>0</v>
      </c>
      <c r="N103" s="80">
        <f t="shared" si="5"/>
        <v>0</v>
      </c>
      <c r="O103" s="86"/>
      <c r="P103" s="86"/>
      <c r="Q103" s="71"/>
      <c r="R103" s="71"/>
      <c r="S103" s="71"/>
      <c r="T103" s="71"/>
      <c r="U103" s="71"/>
      <c r="V103" s="71"/>
      <c r="W103" s="71"/>
    </row>
    <row r="104" spans="1:23" s="70" customFormat="1" ht="12.75" customHeight="1">
      <c r="A104" s="387"/>
      <c r="B104" s="117" t="s">
        <v>509</v>
      </c>
      <c r="C104" s="117" t="s">
        <v>496</v>
      </c>
      <c r="D104" s="116" t="s">
        <v>495</v>
      </c>
      <c r="E104" s="222"/>
      <c r="F104" s="222"/>
      <c r="G104" s="114">
        <v>0.01</v>
      </c>
      <c r="J104" s="71"/>
      <c r="K104" s="71"/>
      <c r="L104" s="71"/>
      <c r="M104" s="80">
        <f t="shared" si="4"/>
        <v>0</v>
      </c>
      <c r="N104" s="80">
        <f t="shared" si="5"/>
        <v>0</v>
      </c>
      <c r="O104" s="86"/>
      <c r="P104" s="86"/>
      <c r="Q104" s="71"/>
      <c r="R104" s="71"/>
      <c r="S104" s="71"/>
      <c r="T104" s="71"/>
      <c r="U104" s="71"/>
      <c r="V104" s="71"/>
      <c r="W104" s="71"/>
    </row>
    <row r="105" spans="1:23" s="70" customFormat="1" ht="12.75" customHeight="1">
      <c r="A105" s="387"/>
      <c r="B105" s="117" t="s">
        <v>506</v>
      </c>
      <c r="C105" s="117" t="s">
        <v>493</v>
      </c>
      <c r="D105" s="116" t="s">
        <v>492</v>
      </c>
      <c r="E105" s="222"/>
      <c r="F105" s="222"/>
      <c r="G105" s="114">
        <v>3.0000000000000001E-3</v>
      </c>
      <c r="J105" s="71"/>
      <c r="K105" s="71"/>
      <c r="L105" s="71"/>
      <c r="M105" s="80">
        <f t="shared" si="4"/>
        <v>0</v>
      </c>
      <c r="N105" s="80">
        <f t="shared" si="5"/>
        <v>0</v>
      </c>
      <c r="O105" s="86"/>
      <c r="P105" s="86"/>
      <c r="Q105" s="71"/>
      <c r="R105" s="71"/>
      <c r="S105" s="71"/>
      <c r="T105" s="71"/>
      <c r="U105" s="71"/>
      <c r="V105" s="71"/>
      <c r="W105" s="71"/>
    </row>
    <row r="106" spans="1:23" s="70" customFormat="1" ht="12.75" customHeight="1">
      <c r="A106" s="387"/>
      <c r="B106" s="117" t="s">
        <v>503</v>
      </c>
      <c r="C106" s="117" t="s">
        <v>490</v>
      </c>
      <c r="D106" s="116" t="s">
        <v>489</v>
      </c>
      <c r="E106" s="222"/>
      <c r="F106" s="222"/>
      <c r="G106" s="114">
        <v>3.0000000000000001E-3</v>
      </c>
      <c r="J106" s="71"/>
      <c r="K106" s="71"/>
      <c r="L106" s="71"/>
      <c r="M106" s="80">
        <f t="shared" si="4"/>
        <v>0</v>
      </c>
      <c r="N106" s="80">
        <f t="shared" si="5"/>
        <v>0</v>
      </c>
      <c r="O106" s="86"/>
      <c r="P106" s="86"/>
      <c r="Q106" s="71"/>
      <c r="R106" s="71"/>
      <c r="S106" s="71"/>
      <c r="T106" s="71"/>
      <c r="U106" s="71"/>
      <c r="V106" s="71"/>
      <c r="W106" s="71"/>
    </row>
    <row r="107" spans="1:23" s="70" customFormat="1" ht="12.75" customHeight="1">
      <c r="A107" s="387"/>
      <c r="B107" s="117" t="s">
        <v>500</v>
      </c>
      <c r="C107" s="117" t="s">
        <v>487</v>
      </c>
      <c r="D107" s="116" t="s">
        <v>486</v>
      </c>
      <c r="E107" s="222"/>
      <c r="F107" s="222"/>
      <c r="G107" s="114">
        <v>3.0000000000000001E-3</v>
      </c>
      <c r="J107" s="71"/>
      <c r="K107" s="71"/>
      <c r="L107" s="71"/>
      <c r="M107" s="80">
        <f t="shared" si="4"/>
        <v>0</v>
      </c>
      <c r="N107" s="80">
        <f t="shared" si="5"/>
        <v>0</v>
      </c>
      <c r="O107" s="86"/>
      <c r="P107" s="86"/>
      <c r="Q107" s="71"/>
      <c r="R107" s="71"/>
      <c r="S107" s="71"/>
      <c r="T107" s="71"/>
      <c r="U107" s="71"/>
      <c r="V107" s="71"/>
      <c r="W107" s="71"/>
    </row>
    <row r="108" spans="1:23" s="70" customFormat="1" ht="12.75" customHeight="1">
      <c r="A108" s="387"/>
      <c r="B108" s="117" t="s">
        <v>497</v>
      </c>
      <c r="C108" s="117" t="s">
        <v>484</v>
      </c>
      <c r="D108" s="116" t="s">
        <v>483</v>
      </c>
      <c r="E108" s="222"/>
      <c r="F108" s="222"/>
      <c r="G108" s="114">
        <v>3.0000000000000001E-3</v>
      </c>
      <c r="J108" s="71"/>
      <c r="K108" s="71"/>
      <c r="L108" s="71"/>
      <c r="M108" s="80">
        <f t="shared" si="4"/>
        <v>0</v>
      </c>
      <c r="N108" s="80">
        <f t="shared" si="5"/>
        <v>0</v>
      </c>
      <c r="O108" s="86"/>
      <c r="P108" s="86"/>
      <c r="Q108" s="71"/>
      <c r="R108" s="71"/>
      <c r="S108" s="71"/>
      <c r="T108" s="71"/>
      <c r="U108" s="71"/>
      <c r="V108" s="71"/>
      <c r="W108" s="71"/>
    </row>
    <row r="109" spans="1:23" s="70" customFormat="1" ht="25.5">
      <c r="A109" s="408" t="s">
        <v>482</v>
      </c>
      <c r="B109" s="117" t="s">
        <v>481</v>
      </c>
      <c r="C109" s="117" t="s">
        <v>709</v>
      </c>
      <c r="D109" s="116" t="s">
        <v>708</v>
      </c>
      <c r="E109" s="225">
        <v>1</v>
      </c>
      <c r="F109" s="225">
        <v>1</v>
      </c>
      <c r="G109" s="114">
        <v>0.6</v>
      </c>
      <c r="J109" s="71"/>
      <c r="K109" s="71"/>
      <c r="L109" s="71"/>
      <c r="M109" s="80">
        <f t="shared" ref="M109:M125" si="6">E109*G109</f>
        <v>0.6</v>
      </c>
      <c r="N109" s="80">
        <f t="shared" ref="N109:N125" si="7">F109*G109</f>
        <v>0.6</v>
      </c>
      <c r="O109" s="86">
        <f>SUM(M109:M111)</f>
        <v>0.6</v>
      </c>
      <c r="P109" s="86">
        <f>SUM(N109:N111)</f>
        <v>0.6</v>
      </c>
      <c r="Q109" s="71"/>
      <c r="R109" s="71"/>
      <c r="S109" s="71"/>
      <c r="T109" s="71"/>
      <c r="U109" s="71"/>
      <c r="V109" s="71"/>
      <c r="W109" s="71"/>
    </row>
    <row r="110" spans="1:23" s="70" customFormat="1" ht="25.5">
      <c r="A110" s="412"/>
      <c r="B110" s="117" t="s">
        <v>478</v>
      </c>
      <c r="C110" s="117" t="s">
        <v>707</v>
      </c>
      <c r="D110" s="116" t="s">
        <v>706</v>
      </c>
      <c r="E110" s="222"/>
      <c r="F110" s="222"/>
      <c r="G110" s="114">
        <v>0.2</v>
      </c>
      <c r="J110" s="71"/>
      <c r="K110" s="71"/>
      <c r="L110" s="71"/>
      <c r="M110" s="80">
        <f t="shared" si="6"/>
        <v>0</v>
      </c>
      <c r="N110" s="80">
        <f t="shared" si="7"/>
        <v>0</v>
      </c>
      <c r="O110" s="86"/>
      <c r="P110" s="86"/>
      <c r="Q110" s="71"/>
      <c r="R110" s="71"/>
      <c r="S110" s="71"/>
      <c r="T110" s="71"/>
      <c r="U110" s="71"/>
      <c r="V110" s="71"/>
      <c r="W110" s="71"/>
    </row>
    <row r="111" spans="1:23" s="70" customFormat="1" ht="40.5" customHeight="1">
      <c r="A111" s="390"/>
      <c r="B111" s="117" t="s">
        <v>705</v>
      </c>
      <c r="C111" s="232">
        <v>0.999</v>
      </c>
      <c r="D111" s="116" t="s">
        <v>476</v>
      </c>
      <c r="E111" s="222"/>
      <c r="F111" s="222"/>
      <c r="G111" s="114">
        <v>0.2</v>
      </c>
      <c r="J111" s="71"/>
      <c r="K111" s="71"/>
      <c r="L111" s="71"/>
      <c r="M111" s="80">
        <f t="shared" si="6"/>
        <v>0</v>
      </c>
      <c r="N111" s="80">
        <f t="shared" si="7"/>
        <v>0</v>
      </c>
      <c r="O111" s="86"/>
      <c r="P111" s="86"/>
      <c r="Q111" s="71"/>
      <c r="R111" s="71"/>
      <c r="S111" s="71"/>
      <c r="T111" s="71"/>
      <c r="U111" s="71"/>
      <c r="V111" s="71"/>
      <c r="W111" s="71"/>
    </row>
    <row r="112" spans="1:23" s="70" customFormat="1" ht="27" customHeight="1">
      <c r="A112" s="387" t="s">
        <v>451</v>
      </c>
      <c r="B112" s="117" t="s">
        <v>704</v>
      </c>
      <c r="C112" s="117" t="s">
        <v>97</v>
      </c>
      <c r="D112" s="116" t="s">
        <v>449</v>
      </c>
      <c r="E112" s="225">
        <v>1</v>
      </c>
      <c r="F112" s="225">
        <v>1</v>
      </c>
      <c r="G112" s="114">
        <v>0.7</v>
      </c>
      <c r="J112" s="71"/>
      <c r="K112" s="71"/>
      <c r="L112" s="71"/>
      <c r="M112" s="80">
        <f t="shared" si="6"/>
        <v>0.7</v>
      </c>
      <c r="N112" s="80">
        <f t="shared" si="7"/>
        <v>0.7</v>
      </c>
      <c r="O112" s="86">
        <f>SUM(M112:M113)</f>
        <v>0.7</v>
      </c>
      <c r="P112" s="86">
        <f>SUM(N112:N113)</f>
        <v>0.7</v>
      </c>
      <c r="Q112" s="71"/>
      <c r="R112" s="71"/>
      <c r="S112" s="71"/>
      <c r="T112" s="71"/>
      <c r="U112" s="71"/>
      <c r="V112" s="71"/>
      <c r="W112" s="71"/>
    </row>
    <row r="113" spans="1:24" s="70" customFormat="1" ht="25.5" customHeight="1">
      <c r="A113" s="387"/>
      <c r="B113" s="117" t="s">
        <v>703</v>
      </c>
      <c r="C113" s="117" t="s">
        <v>95</v>
      </c>
      <c r="D113" s="116" t="s">
        <v>447</v>
      </c>
      <c r="E113" s="222"/>
      <c r="F113" s="222"/>
      <c r="G113" s="114">
        <v>0.3</v>
      </c>
      <c r="J113" s="71"/>
      <c r="K113" s="71"/>
      <c r="L113" s="71"/>
      <c r="M113" s="80">
        <f t="shared" si="6"/>
        <v>0</v>
      </c>
      <c r="N113" s="80">
        <f t="shared" si="7"/>
        <v>0</v>
      </c>
      <c r="O113" s="86"/>
      <c r="P113" s="86"/>
      <c r="Q113" s="71"/>
      <c r="R113" s="71"/>
      <c r="S113" s="71"/>
      <c r="T113" s="71"/>
      <c r="U113" s="71"/>
      <c r="V113" s="71"/>
      <c r="W113" s="71"/>
    </row>
    <row r="114" spans="1:24" s="70" customFormat="1" ht="25.5" customHeight="1">
      <c r="A114" s="387" t="s">
        <v>446</v>
      </c>
      <c r="B114" s="117" t="s">
        <v>445</v>
      </c>
      <c r="C114" s="117" t="s">
        <v>97</v>
      </c>
      <c r="D114" s="116" t="s">
        <v>444</v>
      </c>
      <c r="E114" s="222"/>
      <c r="F114" s="222"/>
      <c r="G114" s="114">
        <v>0.05</v>
      </c>
      <c r="J114" s="71"/>
      <c r="K114" s="71"/>
      <c r="L114" s="71"/>
      <c r="M114" s="80">
        <f t="shared" si="6"/>
        <v>0</v>
      </c>
      <c r="N114" s="80">
        <f t="shared" si="7"/>
        <v>0</v>
      </c>
      <c r="O114" s="86">
        <f>SUM(M114:M115)</f>
        <v>0.95</v>
      </c>
      <c r="P114" s="86">
        <f>SUM(N114:N115)</f>
        <v>0.95</v>
      </c>
      <c r="Q114" s="71"/>
      <c r="R114" s="71"/>
      <c r="S114" s="71"/>
      <c r="T114" s="71"/>
      <c r="U114" s="71"/>
      <c r="V114" s="71"/>
      <c r="W114" s="71"/>
    </row>
    <row r="115" spans="1:24" s="70" customFormat="1" ht="12.75" customHeight="1">
      <c r="A115" s="387"/>
      <c r="B115" s="117" t="s">
        <v>443</v>
      </c>
      <c r="C115" s="117" t="s">
        <v>95</v>
      </c>
      <c r="D115" s="116" t="s">
        <v>442</v>
      </c>
      <c r="E115" s="225">
        <v>1</v>
      </c>
      <c r="F115" s="225">
        <v>1</v>
      </c>
      <c r="G115" s="114">
        <v>0.95</v>
      </c>
      <c r="J115" s="71"/>
      <c r="K115" s="71"/>
      <c r="L115" s="71"/>
      <c r="M115" s="80">
        <f t="shared" si="6"/>
        <v>0.95</v>
      </c>
      <c r="N115" s="80">
        <f t="shared" si="7"/>
        <v>0.95</v>
      </c>
      <c r="O115" s="86"/>
      <c r="P115" s="86"/>
      <c r="Q115" s="71"/>
      <c r="R115" s="71"/>
      <c r="S115" s="71"/>
      <c r="T115" s="71"/>
      <c r="U115" s="71"/>
      <c r="V115" s="71"/>
      <c r="W115" s="71"/>
    </row>
    <row r="116" spans="1:24" s="70" customFormat="1" ht="12.75" customHeight="1">
      <c r="A116" s="387" t="s">
        <v>441</v>
      </c>
      <c r="B116" s="117" t="s">
        <v>440</v>
      </c>
      <c r="C116" s="117" t="s">
        <v>97</v>
      </c>
      <c r="D116" s="116" t="s">
        <v>439</v>
      </c>
      <c r="E116" s="222"/>
      <c r="F116" s="222"/>
      <c r="G116" s="114">
        <v>0.05</v>
      </c>
      <c r="J116" s="71"/>
      <c r="K116" s="71"/>
      <c r="L116" s="71"/>
      <c r="M116" s="80">
        <f t="shared" si="6"/>
        <v>0</v>
      </c>
      <c r="N116" s="80">
        <f t="shared" si="7"/>
        <v>0</v>
      </c>
      <c r="O116" s="86">
        <f>SUM(M116:M117)</f>
        <v>0.95</v>
      </c>
      <c r="P116" s="86">
        <f>SUM(N116:N117)</f>
        <v>0.95</v>
      </c>
      <c r="Q116" s="71"/>
      <c r="R116" s="71"/>
      <c r="S116" s="71"/>
      <c r="T116" s="71"/>
      <c r="U116" s="71"/>
      <c r="V116" s="71"/>
      <c r="W116" s="71"/>
    </row>
    <row r="117" spans="1:24" s="70" customFormat="1" ht="12.75" customHeight="1">
      <c r="A117" s="387"/>
      <c r="B117" s="117" t="s">
        <v>438</v>
      </c>
      <c r="C117" s="117" t="s">
        <v>95</v>
      </c>
      <c r="D117" s="116" t="s">
        <v>437</v>
      </c>
      <c r="E117" s="225">
        <v>1</v>
      </c>
      <c r="F117" s="225">
        <v>1</v>
      </c>
      <c r="G117" s="114">
        <v>0.95</v>
      </c>
      <c r="J117" s="71"/>
      <c r="K117" s="71"/>
      <c r="L117" s="71"/>
      <c r="M117" s="80">
        <f t="shared" si="6"/>
        <v>0.95</v>
      </c>
      <c r="N117" s="80">
        <f t="shared" si="7"/>
        <v>0.95</v>
      </c>
      <c r="O117" s="86"/>
      <c r="P117" s="86"/>
      <c r="Q117" s="71"/>
      <c r="R117" s="71"/>
      <c r="S117" s="71"/>
      <c r="T117" s="71"/>
      <c r="U117" s="71"/>
      <c r="V117" s="71"/>
      <c r="W117" s="71"/>
    </row>
    <row r="118" spans="1:24" s="70" customFormat="1" ht="12.75" customHeight="1">
      <c r="A118" s="387" t="s">
        <v>435</v>
      </c>
      <c r="B118" s="117" t="s">
        <v>436</v>
      </c>
      <c r="C118" s="117" t="s">
        <v>97</v>
      </c>
      <c r="D118" s="116" t="s">
        <v>435</v>
      </c>
      <c r="E118" s="222"/>
      <c r="F118" s="222"/>
      <c r="G118" s="114">
        <v>0.2</v>
      </c>
      <c r="J118" s="71"/>
      <c r="K118" s="71"/>
      <c r="L118" s="71"/>
      <c r="M118" s="80">
        <f t="shared" si="6"/>
        <v>0</v>
      </c>
      <c r="N118" s="80">
        <f t="shared" si="7"/>
        <v>0</v>
      </c>
      <c r="O118" s="86">
        <f>SUM(M118:M119)</f>
        <v>0.8</v>
      </c>
      <c r="P118" s="86">
        <f>SUM(N118:N119)</f>
        <v>0.8</v>
      </c>
      <c r="Q118" s="71"/>
      <c r="R118" s="71"/>
      <c r="S118" s="71"/>
      <c r="T118" s="71"/>
      <c r="U118" s="71"/>
      <c r="V118" s="71"/>
      <c r="W118" s="71"/>
    </row>
    <row r="119" spans="1:24" s="70" customFormat="1" ht="12.75" customHeight="1">
      <c r="A119" s="387"/>
      <c r="B119" s="117" t="s">
        <v>434</v>
      </c>
      <c r="C119" s="117" t="s">
        <v>95</v>
      </c>
      <c r="D119" s="116" t="s">
        <v>433</v>
      </c>
      <c r="E119" s="225">
        <v>1</v>
      </c>
      <c r="F119" s="225">
        <v>1</v>
      </c>
      <c r="G119" s="114">
        <v>0.8</v>
      </c>
      <c r="J119" s="71"/>
      <c r="K119" s="71"/>
      <c r="L119" s="71"/>
      <c r="M119" s="80">
        <f t="shared" si="6"/>
        <v>0.8</v>
      </c>
      <c r="N119" s="80">
        <f t="shared" si="7"/>
        <v>0.8</v>
      </c>
      <c r="O119" s="86"/>
      <c r="P119" s="86"/>
      <c r="Q119" s="71"/>
      <c r="R119" s="71"/>
      <c r="S119" s="71"/>
      <c r="T119" s="71"/>
      <c r="U119" s="71"/>
      <c r="V119" s="71"/>
      <c r="W119" s="71"/>
    </row>
    <row r="120" spans="1:24" s="70" customFormat="1" ht="12.75" customHeight="1">
      <c r="A120" s="387" t="s">
        <v>408</v>
      </c>
      <c r="B120" s="117" t="s">
        <v>407</v>
      </c>
      <c r="C120" s="117" t="s">
        <v>97</v>
      </c>
      <c r="D120" s="116" t="s">
        <v>406</v>
      </c>
      <c r="E120" s="225">
        <v>1</v>
      </c>
      <c r="F120" s="225">
        <v>1</v>
      </c>
      <c r="G120" s="114">
        <v>0.7</v>
      </c>
      <c r="J120" s="71"/>
      <c r="K120" s="71"/>
      <c r="L120" s="71"/>
      <c r="M120" s="80">
        <f t="shared" si="6"/>
        <v>0.7</v>
      </c>
      <c r="N120" s="80">
        <f t="shared" si="7"/>
        <v>0.7</v>
      </c>
      <c r="O120" s="86">
        <f>SUM(M120:M121)</f>
        <v>0.7</v>
      </c>
      <c r="P120" s="86">
        <f>SUM(N120:N121)</f>
        <v>0.7</v>
      </c>
      <c r="Q120" s="71"/>
      <c r="R120" s="71"/>
      <c r="S120" s="71"/>
      <c r="T120" s="71"/>
      <c r="U120" s="71"/>
      <c r="V120" s="71"/>
      <c r="W120" s="71"/>
    </row>
    <row r="121" spans="1:24" s="70" customFormat="1" ht="12.75" customHeight="1">
      <c r="A121" s="387"/>
      <c r="B121" s="117" t="s">
        <v>405</v>
      </c>
      <c r="C121" s="117" t="s">
        <v>95</v>
      </c>
      <c r="D121" s="116" t="s">
        <v>404</v>
      </c>
      <c r="E121" s="222"/>
      <c r="F121" s="222"/>
      <c r="G121" s="114">
        <v>0.3</v>
      </c>
      <c r="J121" s="71"/>
      <c r="K121" s="71"/>
      <c r="L121" s="71"/>
      <c r="M121" s="80">
        <f t="shared" si="6"/>
        <v>0</v>
      </c>
      <c r="N121" s="80">
        <f t="shared" si="7"/>
        <v>0</v>
      </c>
      <c r="O121" s="86"/>
      <c r="P121" s="86"/>
      <c r="Q121" s="71"/>
      <c r="R121" s="71"/>
      <c r="S121" s="71"/>
      <c r="T121" s="71"/>
      <c r="U121" s="71"/>
      <c r="V121" s="71"/>
      <c r="W121" s="71"/>
    </row>
    <row r="122" spans="1:24" s="70" customFormat="1" ht="25.5" customHeight="1">
      <c r="A122" s="387" t="s">
        <v>403</v>
      </c>
      <c r="B122" s="117" t="s">
        <v>402</v>
      </c>
      <c r="C122" s="117" t="s">
        <v>97</v>
      </c>
      <c r="D122" s="116" t="s">
        <v>401</v>
      </c>
      <c r="E122" s="222"/>
      <c r="F122" s="222"/>
      <c r="G122" s="114">
        <v>0.75</v>
      </c>
      <c r="J122" s="71"/>
      <c r="K122" s="71"/>
      <c r="L122" s="71"/>
      <c r="M122" s="80">
        <f t="shared" si="6"/>
        <v>0</v>
      </c>
      <c r="N122" s="80">
        <f t="shared" si="7"/>
        <v>0</v>
      </c>
      <c r="O122" s="86">
        <f>SUM(M122:M123)</f>
        <v>0.25</v>
      </c>
      <c r="P122" s="86">
        <f>SUM(N122:N123)</f>
        <v>0.25</v>
      </c>
      <c r="Q122" s="71"/>
      <c r="R122" s="71"/>
      <c r="S122" s="71"/>
      <c r="T122" s="71"/>
      <c r="U122" s="71"/>
      <c r="V122" s="71"/>
      <c r="W122" s="71"/>
    </row>
    <row r="123" spans="1:24" s="70" customFormat="1" ht="12.75" customHeight="1">
      <c r="A123" s="387"/>
      <c r="B123" s="117" t="s">
        <v>400</v>
      </c>
      <c r="C123" s="117" t="s">
        <v>95</v>
      </c>
      <c r="D123" s="116" t="s">
        <v>399</v>
      </c>
      <c r="E123" s="225">
        <v>1</v>
      </c>
      <c r="F123" s="225">
        <v>1</v>
      </c>
      <c r="G123" s="114">
        <v>0.25</v>
      </c>
      <c r="J123" s="71"/>
      <c r="K123" s="71"/>
      <c r="L123" s="71"/>
      <c r="M123" s="80">
        <f t="shared" si="6"/>
        <v>0.25</v>
      </c>
      <c r="N123" s="80">
        <f t="shared" si="7"/>
        <v>0.25</v>
      </c>
      <c r="O123" s="86"/>
      <c r="P123" s="86"/>
      <c r="Q123" s="71"/>
      <c r="R123" s="71"/>
      <c r="S123" s="71"/>
      <c r="T123" s="71"/>
      <c r="U123" s="71"/>
      <c r="V123" s="71"/>
      <c r="W123" s="71"/>
    </row>
    <row r="124" spans="1:24" s="70" customFormat="1" ht="65.25" customHeight="1">
      <c r="A124" s="387" t="s">
        <v>398</v>
      </c>
      <c r="B124" s="117" t="s">
        <v>397</v>
      </c>
      <c r="C124" s="117" t="s">
        <v>97</v>
      </c>
      <c r="D124" s="116" t="s">
        <v>396</v>
      </c>
      <c r="E124" s="222"/>
      <c r="F124" s="222"/>
      <c r="G124" s="114">
        <v>0.05</v>
      </c>
      <c r="J124" s="71"/>
      <c r="K124" s="71"/>
      <c r="L124" s="71"/>
      <c r="M124" s="80">
        <f t="shared" si="6"/>
        <v>0</v>
      </c>
      <c r="N124" s="80">
        <f t="shared" si="7"/>
        <v>0</v>
      </c>
      <c r="O124" s="86">
        <f>SUM(M124:M125)</f>
        <v>0.95</v>
      </c>
      <c r="P124" s="86">
        <f>SUM(N124:N125)</f>
        <v>0.95</v>
      </c>
      <c r="Q124" s="71"/>
      <c r="R124" s="71"/>
      <c r="S124" s="71"/>
      <c r="T124" s="71"/>
      <c r="U124" s="71"/>
      <c r="V124" s="71"/>
      <c r="W124" s="71"/>
    </row>
    <row r="125" spans="1:24" s="70" customFormat="1">
      <c r="A125" s="388"/>
      <c r="B125" s="109" t="s">
        <v>395</v>
      </c>
      <c r="C125" s="109" t="s">
        <v>95</v>
      </c>
      <c r="D125" s="108" t="s">
        <v>394</v>
      </c>
      <c r="E125" s="231">
        <v>1</v>
      </c>
      <c r="F125" s="231">
        <v>1</v>
      </c>
      <c r="G125" s="106">
        <v>0.95</v>
      </c>
      <c r="J125" s="71"/>
      <c r="K125" s="71"/>
      <c r="L125" s="71"/>
      <c r="M125" s="80">
        <f t="shared" si="6"/>
        <v>0.95</v>
      </c>
      <c r="N125" s="80">
        <f t="shared" si="7"/>
        <v>0.95</v>
      </c>
      <c r="O125" s="86"/>
      <c r="P125" s="86"/>
      <c r="Q125" s="71"/>
      <c r="R125" s="71"/>
      <c r="S125" s="71"/>
      <c r="T125" s="71"/>
      <c r="U125" s="71"/>
      <c r="V125" s="71"/>
      <c r="W125" s="71"/>
    </row>
    <row r="126" spans="1:24" s="70" customFormat="1" ht="26.25" customHeight="1">
      <c r="A126" s="78"/>
      <c r="B126" s="77"/>
      <c r="C126" s="76"/>
      <c r="D126" s="75" t="s">
        <v>59</v>
      </c>
      <c r="E126" s="51"/>
      <c r="F126" s="51"/>
      <c r="G126" s="72"/>
      <c r="H126" s="74"/>
      <c r="I126" s="74"/>
      <c r="J126" s="73"/>
      <c r="K126" s="73"/>
      <c r="L126" s="73"/>
      <c r="M126" s="72"/>
      <c r="N126" s="72"/>
      <c r="O126" s="72"/>
      <c r="P126" s="71"/>
      <c r="Q126" s="71"/>
      <c r="R126" s="71"/>
      <c r="S126" s="71"/>
      <c r="T126" s="71"/>
      <c r="U126" s="71"/>
      <c r="V126" s="71"/>
      <c r="W126" s="71"/>
      <c r="X126" s="71"/>
    </row>
    <row r="127" spans="1:24" ht="13.5" thickBot="1">
      <c r="B127" s="68"/>
      <c r="C127" s="68"/>
      <c r="D127" s="68"/>
      <c r="E127" s="68"/>
      <c r="F127" s="68"/>
      <c r="G127" s="68"/>
      <c r="H127" s="69"/>
      <c r="I127" s="68"/>
      <c r="J127" s="68"/>
      <c r="K127" s="67"/>
      <c r="L127" s="67"/>
      <c r="M127" s="67"/>
      <c r="N127" s="66"/>
    </row>
    <row r="128" spans="1:24" s="68" customFormat="1" ht="14.25" customHeight="1" thickBot="1">
      <c r="D128" s="17" t="s">
        <v>393</v>
      </c>
      <c r="E128" s="383">
        <f>ROUND(F134,3)</f>
        <v>0</v>
      </c>
      <c r="F128" s="384"/>
    </row>
    <row r="129" spans="1:29" s="68" customFormat="1" ht="4.5" customHeight="1"/>
    <row r="130" spans="1:29" s="68" customFormat="1">
      <c r="D130" s="68" t="s">
        <v>31</v>
      </c>
    </row>
    <row r="131" spans="1:29" s="68" customFormat="1" ht="13.5" thickBot="1">
      <c r="D131" s="200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</row>
    <row r="132" spans="1:29" s="187" customFormat="1" ht="13.5" hidden="1" customHeight="1">
      <c r="A132" s="29"/>
      <c r="B132" s="29"/>
      <c r="C132" s="29"/>
      <c r="E132" s="29" t="s">
        <v>38</v>
      </c>
      <c r="F132" s="24">
        <v>18</v>
      </c>
      <c r="G132" s="24"/>
      <c r="H132" s="28"/>
      <c r="I132" s="24"/>
      <c r="J132" s="24"/>
      <c r="K132" s="24"/>
      <c r="L132" s="24"/>
      <c r="M132" s="198"/>
      <c r="N132" s="198"/>
      <c r="O132" s="197"/>
      <c r="P132" s="26"/>
      <c r="Q132" s="25"/>
      <c r="R132" s="24"/>
    </row>
    <row r="133" spans="1:29" s="186" customFormat="1" ht="12" hidden="1" customHeight="1">
      <c r="C133" s="194"/>
      <c r="E133" s="194" t="s">
        <v>37</v>
      </c>
      <c r="F133" s="196">
        <f>PRODUCT(O$13:O125) *E126</f>
        <v>0</v>
      </c>
      <c r="G133" s="196">
        <f>PRODUCT(P$13:P125) *F126</f>
        <v>0</v>
      </c>
      <c r="H133" s="192"/>
      <c r="I133" s="193"/>
      <c r="J133" s="193"/>
      <c r="K133" s="195"/>
      <c r="L133" s="195"/>
      <c r="M133" s="191"/>
      <c r="N133" s="191"/>
      <c r="O133" s="190"/>
      <c r="P133" s="189"/>
      <c r="Q133" s="188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</row>
    <row r="134" spans="1:29" s="186" customFormat="1" ht="12" hidden="1" customHeight="1" thickBot="1">
      <c r="C134" s="194"/>
      <c r="E134" s="194" t="s">
        <v>35</v>
      </c>
      <c r="F134" s="193">
        <f>(F133*F132+G133)/F132</f>
        <v>0</v>
      </c>
      <c r="H134" s="192"/>
      <c r="K134" s="187"/>
      <c r="L134" s="187"/>
      <c r="M134" s="191"/>
      <c r="N134" s="191"/>
      <c r="O134" s="190"/>
      <c r="P134" s="189"/>
      <c r="Q134" s="188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</row>
    <row r="135" spans="1:29" ht="16.5" customHeight="1" thickBot="1">
      <c r="A135" s="68"/>
      <c r="B135" s="183"/>
      <c r="C135" s="183"/>
      <c r="D135" s="17" t="s">
        <v>392</v>
      </c>
      <c r="E135" s="383">
        <f>E136*E137</f>
        <v>0</v>
      </c>
      <c r="F135" s="384"/>
      <c r="G135" s="182"/>
      <c r="H135" s="1"/>
      <c r="J135" s="147"/>
      <c r="K135" s="147"/>
      <c r="N135" s="2"/>
      <c r="O135" s="2"/>
      <c r="P135" s="2"/>
      <c r="Y135" s="1"/>
    </row>
    <row r="136" spans="1:29" ht="16.5" customHeight="1">
      <c r="A136" s="68"/>
      <c r="B136" s="183"/>
      <c r="C136" s="183"/>
      <c r="D136" s="185" t="s">
        <v>391</v>
      </c>
      <c r="E136" s="182">
        <f>SUM(N142:N147)</f>
        <v>0.33999999999999997</v>
      </c>
      <c r="F136" s="183"/>
      <c r="G136" s="182"/>
      <c r="H136" s="1"/>
      <c r="J136" s="147"/>
      <c r="K136" s="147"/>
      <c r="N136" s="2"/>
      <c r="O136" s="2"/>
      <c r="P136" s="2"/>
      <c r="Y136" s="1"/>
    </row>
    <row r="137" spans="1:29" ht="16.5" customHeight="1">
      <c r="A137" s="68"/>
      <c r="B137" s="183"/>
      <c r="C137" s="183"/>
      <c r="D137" s="184" t="s">
        <v>390</v>
      </c>
      <c r="E137" s="182">
        <f>SUM(N151:N155)</f>
        <v>0</v>
      </c>
      <c r="F137" s="183"/>
      <c r="G137" s="182"/>
      <c r="H137" s="1"/>
      <c r="J137" s="147"/>
      <c r="K137" s="147"/>
      <c r="N137" s="2"/>
      <c r="O137" s="2"/>
      <c r="P137" s="2"/>
      <c r="Y137" s="1"/>
    </row>
    <row r="138" spans="1:29" ht="16.5" customHeight="1">
      <c r="A138" s="68"/>
      <c r="B138" s="183"/>
      <c r="C138" s="183"/>
      <c r="D138" s="183"/>
      <c r="E138" s="183"/>
      <c r="F138" s="183"/>
      <c r="G138" s="183"/>
      <c r="H138" s="182"/>
      <c r="K138" s="147"/>
      <c r="L138" s="147"/>
      <c r="N138" s="2"/>
      <c r="O138" s="2"/>
      <c r="P138" s="2"/>
    </row>
    <row r="139" spans="1:29" ht="16.5" customHeight="1">
      <c r="B139" s="183"/>
      <c r="C139" s="183"/>
      <c r="D139" s="183"/>
      <c r="E139" s="183"/>
      <c r="F139" s="183"/>
      <c r="G139" s="183"/>
      <c r="H139" s="182"/>
      <c r="K139" s="147"/>
      <c r="L139" s="147"/>
      <c r="N139" s="2"/>
      <c r="O139" s="2"/>
      <c r="P139" s="2"/>
    </row>
    <row r="140" spans="1:29" s="70" customFormat="1" ht="13.5" customHeight="1">
      <c r="A140" s="181"/>
      <c r="C140" s="180"/>
      <c r="D140" s="179" t="s">
        <v>389</v>
      </c>
      <c r="E140" s="178" t="s">
        <v>388</v>
      </c>
      <c r="F140" s="178" t="s">
        <v>387</v>
      </c>
      <c r="G140" s="165" t="s">
        <v>386</v>
      </c>
      <c r="H140" s="177"/>
      <c r="J140" s="176"/>
      <c r="K140" s="176"/>
      <c r="L140" s="71"/>
      <c r="M140" s="385" t="s">
        <v>54</v>
      </c>
      <c r="N140" s="385"/>
      <c r="O140" s="71"/>
      <c r="P140" s="71"/>
      <c r="Q140" s="71"/>
      <c r="R140" s="71"/>
      <c r="S140" s="71"/>
      <c r="T140" s="71"/>
      <c r="U140" s="71"/>
      <c r="V140" s="71"/>
      <c r="W140" s="71"/>
      <c r="X140" s="71"/>
    </row>
    <row r="141" spans="1:29" ht="14.85" customHeight="1">
      <c r="C141" s="175"/>
      <c r="D141" s="174" t="s">
        <v>40</v>
      </c>
      <c r="E141" s="162">
        <v>0.43</v>
      </c>
      <c r="F141" s="162">
        <v>0.17</v>
      </c>
      <c r="G141" s="162">
        <v>0.4</v>
      </c>
      <c r="H141" s="173"/>
      <c r="J141" s="147"/>
      <c r="K141" s="147"/>
      <c r="M141" s="125"/>
      <c r="N141" s="125"/>
      <c r="O141" s="2"/>
      <c r="P141" s="2"/>
      <c r="Y141" s="1"/>
    </row>
    <row r="142" spans="1:29">
      <c r="B142" s="68"/>
      <c r="C142" s="161" t="s">
        <v>385</v>
      </c>
      <c r="D142" s="113" t="s">
        <v>384</v>
      </c>
      <c r="E142" s="172">
        <v>1</v>
      </c>
      <c r="F142" s="172">
        <v>1</v>
      </c>
      <c r="G142" s="171"/>
      <c r="H142" s="158">
        <v>0.4</v>
      </c>
      <c r="J142" s="147"/>
      <c r="K142" s="147"/>
      <c r="M142" s="125">
        <f t="shared" ref="M142:M147" si="8">E$141*E142+F$141*F142+G$141*G142</f>
        <v>0.6</v>
      </c>
      <c r="N142" s="125">
        <f t="shared" ref="N142:N147" si="9">M142*H142</f>
        <v>0.24</v>
      </c>
      <c r="O142" s="2"/>
      <c r="P142" s="2"/>
      <c r="Y142" s="1"/>
    </row>
    <row r="143" spans="1:29">
      <c r="B143" s="68"/>
      <c r="C143" s="157" t="s">
        <v>383</v>
      </c>
      <c r="D143" s="117" t="s">
        <v>382</v>
      </c>
      <c r="E143" s="169"/>
      <c r="F143" s="169"/>
      <c r="G143" s="169"/>
      <c r="H143" s="154">
        <v>0.05</v>
      </c>
      <c r="J143" s="147"/>
      <c r="K143" s="147"/>
      <c r="M143" s="125">
        <f t="shared" si="8"/>
        <v>0</v>
      </c>
      <c r="N143" s="125">
        <f t="shared" si="9"/>
        <v>0</v>
      </c>
      <c r="O143" s="2"/>
      <c r="P143" s="2"/>
      <c r="Y143" s="1"/>
    </row>
    <row r="144" spans="1:29">
      <c r="B144" s="68"/>
      <c r="C144" s="157" t="s">
        <v>381</v>
      </c>
      <c r="D144" s="117" t="s">
        <v>380</v>
      </c>
      <c r="E144" s="169"/>
      <c r="F144" s="169"/>
      <c r="G144" s="169"/>
      <c r="H144" s="154">
        <v>0.1</v>
      </c>
      <c r="J144" s="147"/>
      <c r="K144" s="147"/>
      <c r="M144" s="125">
        <f t="shared" si="8"/>
        <v>0</v>
      </c>
      <c r="N144" s="125">
        <f t="shared" si="9"/>
        <v>0</v>
      </c>
      <c r="O144" s="2"/>
      <c r="P144" s="2"/>
      <c r="Y144" s="1"/>
    </row>
    <row r="145" spans="2:25">
      <c r="B145" s="68"/>
      <c r="C145" s="157" t="s">
        <v>379</v>
      </c>
      <c r="D145" s="117" t="s">
        <v>378</v>
      </c>
      <c r="E145" s="169"/>
      <c r="F145" s="169"/>
      <c r="G145" s="170">
        <v>1</v>
      </c>
      <c r="H145" s="154">
        <v>0.25</v>
      </c>
      <c r="J145" s="147"/>
      <c r="K145" s="147"/>
      <c r="M145" s="125">
        <f t="shared" si="8"/>
        <v>0.4</v>
      </c>
      <c r="N145" s="125">
        <f t="shared" si="9"/>
        <v>0.1</v>
      </c>
      <c r="O145" s="2"/>
      <c r="P145" s="2"/>
      <c r="Y145" s="1"/>
    </row>
    <row r="146" spans="2:25">
      <c r="B146" s="68"/>
      <c r="C146" s="157" t="s">
        <v>377</v>
      </c>
      <c r="D146" s="117" t="s">
        <v>376</v>
      </c>
      <c r="E146" s="169"/>
      <c r="F146" s="169"/>
      <c r="G146" s="169"/>
      <c r="H146" s="154">
        <v>0.1</v>
      </c>
      <c r="J146" s="147"/>
      <c r="K146" s="147"/>
      <c r="M146" s="125">
        <f t="shared" si="8"/>
        <v>0</v>
      </c>
      <c r="N146" s="125">
        <f t="shared" si="9"/>
        <v>0</v>
      </c>
      <c r="O146" s="2"/>
      <c r="P146" s="2"/>
      <c r="Y146" s="1"/>
    </row>
    <row r="147" spans="2:25">
      <c r="B147" s="68"/>
      <c r="C147" s="153" t="s">
        <v>375</v>
      </c>
      <c r="D147" s="109" t="s">
        <v>374</v>
      </c>
      <c r="E147" s="168"/>
      <c r="F147" s="168"/>
      <c r="G147" s="168"/>
      <c r="H147" s="151">
        <v>0.1</v>
      </c>
      <c r="J147" s="147"/>
      <c r="K147" s="147"/>
      <c r="M147" s="125">
        <f t="shared" si="8"/>
        <v>0</v>
      </c>
      <c r="N147" s="125">
        <f t="shared" si="9"/>
        <v>0</v>
      </c>
      <c r="O147" s="2"/>
      <c r="P147" s="2"/>
      <c r="Y147" s="1"/>
    </row>
    <row r="148" spans="2:25">
      <c r="G148" s="4"/>
      <c r="H148" s="1"/>
      <c r="J148" s="147"/>
      <c r="K148" s="147"/>
      <c r="M148" s="67"/>
      <c r="N148" s="67"/>
      <c r="O148" s="2"/>
      <c r="P148" s="2"/>
      <c r="Y148" s="1"/>
    </row>
    <row r="149" spans="2:25" ht="66" customHeight="1">
      <c r="D149" s="167" t="s">
        <v>373</v>
      </c>
      <c r="E149" s="166" t="s">
        <v>365</v>
      </c>
      <c r="F149" s="166" t="s">
        <v>364</v>
      </c>
      <c r="G149" s="165" t="s">
        <v>372</v>
      </c>
      <c r="H149" s="164" t="s">
        <v>40</v>
      </c>
      <c r="J149" s="147"/>
      <c r="K149" s="147"/>
      <c r="M149" s="382" t="s">
        <v>54</v>
      </c>
      <c r="N149" s="382"/>
      <c r="O149" s="2"/>
      <c r="P149" s="2"/>
      <c r="Y149" s="1"/>
    </row>
    <row r="150" spans="2:25">
      <c r="D150" s="163" t="s">
        <v>40</v>
      </c>
      <c r="E150" s="162">
        <v>0.85</v>
      </c>
      <c r="F150" s="162">
        <v>0.15</v>
      </c>
      <c r="G150" s="162">
        <v>0.9</v>
      </c>
      <c r="H150" s="151"/>
      <c r="J150" s="147"/>
      <c r="K150" s="147"/>
      <c r="M150" s="125"/>
      <c r="N150" s="125"/>
      <c r="O150" s="2"/>
      <c r="P150" s="2"/>
      <c r="Y150" s="1"/>
    </row>
    <row r="151" spans="2:25">
      <c r="D151" s="161" t="s">
        <v>371</v>
      </c>
      <c r="E151" s="160"/>
      <c r="F151" s="160"/>
      <c r="G151" s="159"/>
      <c r="H151" s="158">
        <v>0.41</v>
      </c>
      <c r="J151" s="147"/>
      <c r="K151" s="147"/>
      <c r="M151" s="125">
        <f>(E$150*E151+F$150*F151)*(1-G$150)+(E$150*E151+F$150*F151)*(1-G151)*G$150</f>
        <v>0</v>
      </c>
      <c r="N151" s="125">
        <f>M151*H151</f>
        <v>0</v>
      </c>
      <c r="O151" s="2"/>
      <c r="P151" s="2"/>
      <c r="Y151" s="1"/>
    </row>
    <row r="152" spans="2:25">
      <c r="D152" s="157" t="s">
        <v>370</v>
      </c>
      <c r="E152" s="156"/>
      <c r="F152" s="156"/>
      <c r="G152" s="155"/>
      <c r="H152" s="154">
        <v>0.16</v>
      </c>
      <c r="J152" s="147"/>
      <c r="K152" s="147"/>
      <c r="M152" s="125">
        <f>(E$150*E152+F$150*F152)*(1-G$150)+(E$150*E152+F$150*F152)*(1-G152)*G$150</f>
        <v>0</v>
      </c>
      <c r="N152" s="125">
        <f>M152*H152</f>
        <v>0</v>
      </c>
      <c r="O152" s="2"/>
      <c r="P152" s="2"/>
      <c r="Y152" s="1"/>
    </row>
    <row r="153" spans="2:25">
      <c r="D153" s="157" t="s">
        <v>369</v>
      </c>
      <c r="E153" s="156"/>
      <c r="F153" s="156"/>
      <c r="G153" s="155"/>
      <c r="H153" s="154">
        <v>0.39</v>
      </c>
      <c r="J153" s="147"/>
      <c r="K153" s="147"/>
      <c r="M153" s="125">
        <f>(E$150*E153+F$150*F153)*(1-G$150)+(E$150*E153+F$150*F153)*(1-G153)*G$150</f>
        <v>0</v>
      </c>
      <c r="N153" s="125">
        <f>M153*H153</f>
        <v>0</v>
      </c>
      <c r="O153" s="2"/>
      <c r="P153" s="2"/>
      <c r="Y153" s="1"/>
    </row>
    <row r="154" spans="2:25">
      <c r="D154" s="157" t="s">
        <v>368</v>
      </c>
      <c r="E154" s="156"/>
      <c r="F154" s="156"/>
      <c r="G154" s="155"/>
      <c r="H154" s="154">
        <v>0.01</v>
      </c>
      <c r="J154" s="147"/>
      <c r="K154" s="147"/>
      <c r="M154" s="125">
        <f>(E$150*E154+F$150*F154)*(1-G$150)+(E$150*E154+F$150*F154)*(1-G154)*G$150</f>
        <v>0</v>
      </c>
      <c r="N154" s="125">
        <f>M154*H154</f>
        <v>0</v>
      </c>
      <c r="O154" s="2"/>
      <c r="P154" s="2"/>
      <c r="Y154" s="1"/>
    </row>
    <row r="155" spans="2:25">
      <c r="D155" s="153" t="s">
        <v>367</v>
      </c>
      <c r="E155" s="386">
        <f>SUM(N160:N394)</f>
        <v>0</v>
      </c>
      <c r="F155" s="386"/>
      <c r="G155" s="152"/>
      <c r="H155" s="151">
        <v>0.03</v>
      </c>
      <c r="J155" s="147"/>
      <c r="K155" s="147"/>
      <c r="M155" s="125">
        <f>(E155+F155)*(1-G$150)+(E155+F155)*(1-G155)*G$150</f>
        <v>0</v>
      </c>
      <c r="N155" s="125">
        <f>M155*H155</f>
        <v>0</v>
      </c>
      <c r="O155" s="2"/>
      <c r="P155" s="2"/>
      <c r="Y155" s="1"/>
    </row>
    <row r="156" spans="2:25">
      <c r="G156" s="4"/>
      <c r="H156" s="1"/>
      <c r="J156" s="147"/>
      <c r="K156" s="147"/>
      <c r="M156" s="67"/>
      <c r="N156" s="67"/>
      <c r="O156" s="2"/>
      <c r="P156" s="2"/>
      <c r="Y156" s="1"/>
    </row>
    <row r="157" spans="2:25" ht="13.5" customHeight="1">
      <c r="C157" s="150"/>
      <c r="D157" s="149" t="s">
        <v>366</v>
      </c>
      <c r="E157" s="389" t="s">
        <v>365</v>
      </c>
      <c r="F157" s="389"/>
      <c r="G157" s="381" t="s">
        <v>364</v>
      </c>
      <c r="H157" s="381"/>
      <c r="I157" s="148"/>
      <c r="J157" s="147"/>
      <c r="K157" s="147"/>
      <c r="N157" s="2"/>
      <c r="O157" s="2"/>
      <c r="P157" s="2"/>
      <c r="Y157" s="1"/>
    </row>
    <row r="158" spans="2:25">
      <c r="C158" s="146" t="s">
        <v>363</v>
      </c>
      <c r="D158" s="145" t="s">
        <v>362</v>
      </c>
      <c r="E158" s="143" t="s">
        <v>361</v>
      </c>
      <c r="F158" s="143" t="s">
        <v>360</v>
      </c>
      <c r="G158" s="144" t="s">
        <v>361</v>
      </c>
      <c r="H158" s="143" t="s">
        <v>360</v>
      </c>
      <c r="I158" s="142" t="s">
        <v>40</v>
      </c>
      <c r="J158" s="137"/>
      <c r="K158" s="137"/>
      <c r="L158" s="137"/>
      <c r="M158" s="382" t="s">
        <v>54</v>
      </c>
      <c r="N158" s="382"/>
      <c r="O158" s="2"/>
      <c r="P158" s="2"/>
      <c r="Y158" s="1"/>
    </row>
    <row r="159" spans="2:25">
      <c r="C159" s="141"/>
      <c r="D159" s="140" t="s">
        <v>40</v>
      </c>
      <c r="E159" s="139">
        <v>0.6</v>
      </c>
      <c r="F159" s="139">
        <v>0.3</v>
      </c>
      <c r="G159" s="139">
        <v>0.06</v>
      </c>
      <c r="H159" s="139">
        <v>0.04</v>
      </c>
      <c r="I159" s="138"/>
      <c r="J159" s="137"/>
      <c r="K159" s="137"/>
      <c r="L159" s="137"/>
      <c r="M159" s="125"/>
      <c r="N159" s="125"/>
      <c r="O159" s="2"/>
      <c r="P159" s="2"/>
      <c r="Y159" s="1"/>
    </row>
    <row r="160" spans="2:25">
      <c r="C160" s="136">
        <v>1</v>
      </c>
      <c r="D160" s="135" t="s">
        <v>359</v>
      </c>
      <c r="E160" s="111"/>
      <c r="F160" s="111"/>
      <c r="G160" s="111"/>
      <c r="H160" s="111"/>
      <c r="I160" s="134">
        <v>0.1</v>
      </c>
      <c r="J160" s="67"/>
      <c r="K160" s="67"/>
      <c r="M160" s="125">
        <f t="shared" ref="M160:M223" si="10">E$159*E160+F$159*F160+G$159*G160+H$159*H160</f>
        <v>0</v>
      </c>
      <c r="N160" s="125">
        <f t="shared" ref="N160:N223" si="11">M160*I160</f>
        <v>0</v>
      </c>
      <c r="O160" s="2"/>
      <c r="P160" s="2"/>
      <c r="Y160" s="1"/>
    </row>
    <row r="161" spans="3:25">
      <c r="C161" s="133">
        <v>1</v>
      </c>
      <c r="D161" s="132" t="s">
        <v>358</v>
      </c>
      <c r="E161" s="131"/>
      <c r="F161" s="131"/>
      <c r="G161" s="131"/>
      <c r="H161" s="131"/>
      <c r="I161" s="130">
        <v>0.04</v>
      </c>
      <c r="J161" s="67"/>
      <c r="K161" s="67"/>
      <c r="M161" s="125">
        <f t="shared" si="10"/>
        <v>0</v>
      </c>
      <c r="N161" s="125">
        <f t="shared" si="11"/>
        <v>0</v>
      </c>
      <c r="O161" s="2"/>
      <c r="P161" s="2"/>
      <c r="Y161" s="1"/>
    </row>
    <row r="162" spans="3:25">
      <c r="C162" s="133">
        <v>1</v>
      </c>
      <c r="D162" s="132" t="s">
        <v>357</v>
      </c>
      <c r="E162" s="131"/>
      <c r="F162" s="131"/>
      <c r="G162" s="131"/>
      <c r="H162" s="131"/>
      <c r="I162" s="130">
        <v>0.08</v>
      </c>
      <c r="J162" s="67"/>
      <c r="K162" s="67"/>
      <c r="M162" s="125">
        <f t="shared" si="10"/>
        <v>0</v>
      </c>
      <c r="N162" s="125">
        <f t="shared" si="11"/>
        <v>0</v>
      </c>
      <c r="O162" s="2"/>
      <c r="P162" s="2"/>
      <c r="Y162" s="1"/>
    </row>
    <row r="163" spans="3:25">
      <c r="C163" s="133">
        <v>1</v>
      </c>
      <c r="D163" s="132" t="s">
        <v>356</v>
      </c>
      <c r="E163" s="131"/>
      <c r="F163" s="131"/>
      <c r="G163" s="131"/>
      <c r="H163" s="131"/>
      <c r="I163" s="130">
        <v>0.09</v>
      </c>
      <c r="J163" s="67"/>
      <c r="K163" s="67"/>
      <c r="M163" s="125">
        <f t="shared" si="10"/>
        <v>0</v>
      </c>
      <c r="N163" s="125">
        <f t="shared" si="11"/>
        <v>0</v>
      </c>
      <c r="O163" s="2"/>
      <c r="P163" s="2"/>
      <c r="Y163" s="1"/>
    </row>
    <row r="164" spans="3:25">
      <c r="C164" s="133">
        <v>2</v>
      </c>
      <c r="D164" s="132" t="s">
        <v>355</v>
      </c>
      <c r="E164" s="131"/>
      <c r="F164" s="131"/>
      <c r="G164" s="131"/>
      <c r="H164" s="131"/>
      <c r="I164" s="130">
        <v>1.6E-2</v>
      </c>
      <c r="J164" s="67"/>
      <c r="K164" s="67"/>
      <c r="M164" s="125">
        <f t="shared" si="10"/>
        <v>0</v>
      </c>
      <c r="N164" s="125">
        <f t="shared" si="11"/>
        <v>0</v>
      </c>
      <c r="O164" s="2"/>
      <c r="P164" s="2"/>
      <c r="Y164" s="1"/>
    </row>
    <row r="165" spans="3:25">
      <c r="C165" s="133">
        <v>2</v>
      </c>
      <c r="D165" s="132" t="s">
        <v>354</v>
      </c>
      <c r="E165" s="131"/>
      <c r="F165" s="131"/>
      <c r="G165" s="131"/>
      <c r="H165" s="131"/>
      <c r="I165" s="130">
        <v>0.05</v>
      </c>
      <c r="J165" s="67"/>
      <c r="K165" s="67"/>
      <c r="M165" s="125">
        <f t="shared" si="10"/>
        <v>0</v>
      </c>
      <c r="N165" s="125">
        <f t="shared" si="11"/>
        <v>0</v>
      </c>
      <c r="O165" s="2"/>
      <c r="P165" s="2"/>
      <c r="Y165" s="1"/>
    </row>
    <row r="166" spans="3:25">
      <c r="C166" s="133">
        <v>2</v>
      </c>
      <c r="D166" s="132" t="s">
        <v>353</v>
      </c>
      <c r="E166" s="131"/>
      <c r="F166" s="131"/>
      <c r="G166" s="131"/>
      <c r="H166" s="131"/>
      <c r="I166" s="130">
        <v>1.6E-2</v>
      </c>
      <c r="J166" s="67"/>
      <c r="K166" s="67"/>
      <c r="M166" s="125">
        <f t="shared" si="10"/>
        <v>0</v>
      </c>
      <c r="N166" s="125">
        <f t="shared" si="11"/>
        <v>0</v>
      </c>
      <c r="O166" s="2"/>
      <c r="P166" s="2"/>
      <c r="Y166" s="1"/>
    </row>
    <row r="167" spans="3:25">
      <c r="C167" s="133">
        <v>2</v>
      </c>
      <c r="D167" s="132" t="s">
        <v>352</v>
      </c>
      <c r="E167" s="131"/>
      <c r="F167" s="131"/>
      <c r="G167" s="131"/>
      <c r="H167" s="131"/>
      <c r="I167" s="130">
        <v>1.6E-2</v>
      </c>
      <c r="J167" s="67"/>
      <c r="K167" s="67"/>
      <c r="M167" s="125">
        <f t="shared" si="10"/>
        <v>0</v>
      </c>
      <c r="N167" s="125">
        <f t="shared" si="11"/>
        <v>0</v>
      </c>
      <c r="O167" s="2"/>
      <c r="P167" s="2"/>
      <c r="Y167" s="1"/>
    </row>
    <row r="168" spans="3:25">
      <c r="C168" s="133">
        <v>2</v>
      </c>
      <c r="D168" s="132" t="s">
        <v>351</v>
      </c>
      <c r="E168" s="131"/>
      <c r="F168" s="131"/>
      <c r="G168" s="131"/>
      <c r="H168" s="131"/>
      <c r="I168" s="130">
        <v>1.9E-2</v>
      </c>
      <c r="J168" s="67"/>
      <c r="K168" s="67"/>
      <c r="M168" s="125">
        <f t="shared" si="10"/>
        <v>0</v>
      </c>
      <c r="N168" s="125">
        <f t="shared" si="11"/>
        <v>0</v>
      </c>
      <c r="O168" s="2"/>
      <c r="P168" s="2"/>
      <c r="Y168" s="1"/>
    </row>
    <row r="169" spans="3:25">
      <c r="C169" s="133">
        <v>2</v>
      </c>
      <c r="D169" s="132" t="s">
        <v>350</v>
      </c>
      <c r="E169" s="131"/>
      <c r="F169" s="131"/>
      <c r="G169" s="131"/>
      <c r="H169" s="131"/>
      <c r="I169" s="130">
        <v>1.6E-2</v>
      </c>
      <c r="J169" s="67"/>
      <c r="K169" s="67"/>
      <c r="M169" s="125">
        <f t="shared" si="10"/>
        <v>0</v>
      </c>
      <c r="N169" s="125">
        <f t="shared" si="11"/>
        <v>0</v>
      </c>
      <c r="O169" s="2"/>
      <c r="P169" s="2"/>
      <c r="Y169" s="1"/>
    </row>
    <row r="170" spans="3:25">
      <c r="C170" s="133">
        <v>2</v>
      </c>
      <c r="D170" s="132" t="s">
        <v>349</v>
      </c>
      <c r="E170" s="131"/>
      <c r="F170" s="131"/>
      <c r="G170" s="131"/>
      <c r="H170" s="131"/>
      <c r="I170" s="130">
        <v>1.6E-2</v>
      </c>
      <c r="J170" s="67"/>
      <c r="K170" s="67"/>
      <c r="M170" s="125">
        <f t="shared" si="10"/>
        <v>0</v>
      </c>
      <c r="N170" s="125">
        <f t="shared" si="11"/>
        <v>0</v>
      </c>
      <c r="O170" s="2"/>
      <c r="P170" s="2"/>
      <c r="Y170" s="1"/>
    </row>
    <row r="171" spans="3:25">
      <c r="C171" s="133">
        <v>2</v>
      </c>
      <c r="D171" s="132" t="s">
        <v>348</v>
      </c>
      <c r="E171" s="131"/>
      <c r="F171" s="131"/>
      <c r="G171" s="131"/>
      <c r="H171" s="131"/>
      <c r="I171" s="130">
        <v>0.01</v>
      </c>
      <c r="J171" s="67"/>
      <c r="K171" s="67"/>
      <c r="M171" s="125">
        <f t="shared" si="10"/>
        <v>0</v>
      </c>
      <c r="N171" s="125">
        <f t="shared" si="11"/>
        <v>0</v>
      </c>
      <c r="O171" s="2"/>
      <c r="P171" s="2"/>
      <c r="Y171" s="1"/>
    </row>
    <row r="172" spans="3:25">
      <c r="C172" s="133">
        <v>2</v>
      </c>
      <c r="D172" s="132" t="s">
        <v>347</v>
      </c>
      <c r="E172" s="131"/>
      <c r="F172" s="131"/>
      <c r="G172" s="131"/>
      <c r="H172" s="131"/>
      <c r="I172" s="130">
        <v>1.6E-2</v>
      </c>
      <c r="J172" s="67"/>
      <c r="K172" s="67"/>
      <c r="M172" s="125">
        <f t="shared" si="10"/>
        <v>0</v>
      </c>
      <c r="N172" s="125">
        <f t="shared" si="11"/>
        <v>0</v>
      </c>
      <c r="O172" s="2"/>
      <c r="P172" s="2"/>
      <c r="Y172" s="1"/>
    </row>
    <row r="173" spans="3:25">
      <c r="C173" s="133">
        <v>2</v>
      </c>
      <c r="D173" s="132" t="s">
        <v>346</v>
      </c>
      <c r="E173" s="131"/>
      <c r="F173" s="131"/>
      <c r="G173" s="131"/>
      <c r="H173" s="131"/>
      <c r="I173" s="130">
        <v>0.01</v>
      </c>
      <c r="J173" s="67"/>
      <c r="K173" s="67"/>
      <c r="M173" s="125">
        <f t="shared" si="10"/>
        <v>0</v>
      </c>
      <c r="N173" s="125">
        <f t="shared" si="11"/>
        <v>0</v>
      </c>
      <c r="O173" s="2"/>
      <c r="P173" s="2"/>
      <c r="Y173" s="1"/>
    </row>
    <row r="174" spans="3:25">
      <c r="C174" s="133">
        <v>2</v>
      </c>
      <c r="D174" s="132" t="s">
        <v>345</v>
      </c>
      <c r="E174" s="131"/>
      <c r="F174" s="131"/>
      <c r="G174" s="131"/>
      <c r="H174" s="131"/>
      <c r="I174" s="130">
        <v>1.2E-2</v>
      </c>
      <c r="J174" s="67"/>
      <c r="K174" s="67"/>
      <c r="M174" s="125">
        <f t="shared" si="10"/>
        <v>0</v>
      </c>
      <c r="N174" s="125">
        <f t="shared" si="11"/>
        <v>0</v>
      </c>
      <c r="O174" s="2"/>
      <c r="P174" s="2"/>
      <c r="Y174" s="1"/>
    </row>
    <row r="175" spans="3:25">
      <c r="C175" s="133">
        <v>2</v>
      </c>
      <c r="D175" s="132" t="s">
        <v>344</v>
      </c>
      <c r="E175" s="131"/>
      <c r="F175" s="131"/>
      <c r="G175" s="131"/>
      <c r="H175" s="131"/>
      <c r="I175" s="130">
        <v>1.6E-2</v>
      </c>
      <c r="J175" s="67"/>
      <c r="K175" s="67"/>
      <c r="M175" s="125">
        <f t="shared" si="10"/>
        <v>0</v>
      </c>
      <c r="N175" s="125">
        <f t="shared" si="11"/>
        <v>0</v>
      </c>
      <c r="O175" s="2"/>
      <c r="P175" s="2"/>
      <c r="Y175" s="1"/>
    </row>
    <row r="176" spans="3:25">
      <c r="C176" s="133">
        <v>2</v>
      </c>
      <c r="D176" s="132" t="s">
        <v>343</v>
      </c>
      <c r="E176" s="131"/>
      <c r="F176" s="131"/>
      <c r="G176" s="131"/>
      <c r="H176" s="131"/>
      <c r="I176" s="130">
        <v>1.6E-2</v>
      </c>
      <c r="J176" s="67"/>
      <c r="K176" s="67"/>
      <c r="M176" s="125">
        <f t="shared" si="10"/>
        <v>0</v>
      </c>
      <c r="N176" s="125">
        <f t="shared" si="11"/>
        <v>0</v>
      </c>
      <c r="O176" s="2"/>
      <c r="P176" s="2"/>
      <c r="Y176" s="1"/>
    </row>
    <row r="177" spans="3:25">
      <c r="C177" s="133">
        <v>2</v>
      </c>
      <c r="D177" s="132" t="s">
        <v>342</v>
      </c>
      <c r="E177" s="131"/>
      <c r="F177" s="131"/>
      <c r="G177" s="131"/>
      <c r="H177" s="131"/>
      <c r="I177" s="130">
        <v>1.6E-2</v>
      </c>
      <c r="J177" s="67"/>
      <c r="K177" s="67"/>
      <c r="M177" s="125">
        <f t="shared" si="10"/>
        <v>0</v>
      </c>
      <c r="N177" s="125">
        <f t="shared" si="11"/>
        <v>0</v>
      </c>
      <c r="O177" s="2"/>
      <c r="P177" s="2"/>
      <c r="Y177" s="1"/>
    </row>
    <row r="178" spans="3:25">
      <c r="C178" s="133">
        <v>2</v>
      </c>
      <c r="D178" s="132" t="s">
        <v>341</v>
      </c>
      <c r="E178" s="131"/>
      <c r="F178" s="131"/>
      <c r="G178" s="131"/>
      <c r="H178" s="131"/>
      <c r="I178" s="130">
        <v>1.6E-2</v>
      </c>
      <c r="J178" s="67"/>
      <c r="K178" s="67"/>
      <c r="M178" s="125">
        <f t="shared" si="10"/>
        <v>0</v>
      </c>
      <c r="N178" s="125">
        <f t="shared" si="11"/>
        <v>0</v>
      </c>
      <c r="O178" s="2"/>
      <c r="P178" s="2"/>
      <c r="Y178" s="1"/>
    </row>
    <row r="179" spans="3:25">
      <c r="C179" s="133">
        <v>2</v>
      </c>
      <c r="D179" s="132" t="s">
        <v>340</v>
      </c>
      <c r="E179" s="131"/>
      <c r="F179" s="131"/>
      <c r="G179" s="131"/>
      <c r="H179" s="131"/>
      <c r="I179" s="130">
        <v>1.2E-2</v>
      </c>
      <c r="J179" s="67"/>
      <c r="K179" s="67"/>
      <c r="M179" s="125">
        <f t="shared" si="10"/>
        <v>0</v>
      </c>
      <c r="N179" s="125">
        <f t="shared" si="11"/>
        <v>0</v>
      </c>
      <c r="O179" s="2"/>
      <c r="P179" s="2"/>
      <c r="Y179" s="1"/>
    </row>
    <row r="180" spans="3:25">
      <c r="C180" s="133">
        <v>2</v>
      </c>
      <c r="D180" s="132" t="s">
        <v>339</v>
      </c>
      <c r="E180" s="131"/>
      <c r="F180" s="131"/>
      <c r="G180" s="131"/>
      <c r="H180" s="131"/>
      <c r="I180" s="130">
        <v>1.2E-2</v>
      </c>
      <c r="J180" s="67"/>
      <c r="K180" s="67"/>
      <c r="M180" s="125">
        <f t="shared" si="10"/>
        <v>0</v>
      </c>
      <c r="N180" s="125">
        <f t="shared" si="11"/>
        <v>0</v>
      </c>
      <c r="O180" s="2"/>
      <c r="P180" s="2"/>
      <c r="Y180" s="1"/>
    </row>
    <row r="181" spans="3:25">
      <c r="C181" s="133">
        <v>2</v>
      </c>
      <c r="D181" s="132" t="s">
        <v>338</v>
      </c>
      <c r="E181" s="131"/>
      <c r="F181" s="131"/>
      <c r="G181" s="131"/>
      <c r="H181" s="131"/>
      <c r="I181" s="130">
        <v>1.6E-2</v>
      </c>
      <c r="J181" s="67"/>
      <c r="K181" s="67"/>
      <c r="M181" s="125">
        <f t="shared" si="10"/>
        <v>0</v>
      </c>
      <c r="N181" s="125">
        <f t="shared" si="11"/>
        <v>0</v>
      </c>
      <c r="O181" s="2"/>
      <c r="P181" s="2"/>
      <c r="Y181" s="1"/>
    </row>
    <row r="182" spans="3:25">
      <c r="C182" s="133">
        <v>2</v>
      </c>
      <c r="D182" s="132" t="s">
        <v>337</v>
      </c>
      <c r="E182" s="131"/>
      <c r="F182" s="131"/>
      <c r="G182" s="131"/>
      <c r="H182" s="131"/>
      <c r="I182" s="130">
        <v>1.6E-2</v>
      </c>
      <c r="J182" s="67"/>
      <c r="K182" s="67"/>
      <c r="M182" s="125">
        <f t="shared" si="10"/>
        <v>0</v>
      </c>
      <c r="N182" s="125">
        <f t="shared" si="11"/>
        <v>0</v>
      </c>
      <c r="O182" s="2"/>
      <c r="P182" s="2"/>
      <c r="Y182" s="1"/>
    </row>
    <row r="183" spans="3:25">
      <c r="C183" s="133">
        <v>2</v>
      </c>
      <c r="D183" s="132" t="s">
        <v>336</v>
      </c>
      <c r="E183" s="131"/>
      <c r="F183" s="131"/>
      <c r="G183" s="131"/>
      <c r="H183" s="131"/>
      <c r="I183" s="130">
        <v>1.6E-2</v>
      </c>
      <c r="J183" s="67"/>
      <c r="K183" s="67"/>
      <c r="M183" s="125">
        <f t="shared" si="10"/>
        <v>0</v>
      </c>
      <c r="N183" s="125">
        <f t="shared" si="11"/>
        <v>0</v>
      </c>
      <c r="O183" s="2"/>
      <c r="P183" s="2"/>
      <c r="Y183" s="1"/>
    </row>
    <row r="184" spans="3:25">
      <c r="C184" s="133">
        <v>2</v>
      </c>
      <c r="D184" s="132" t="s">
        <v>335</v>
      </c>
      <c r="E184" s="131"/>
      <c r="F184" s="131"/>
      <c r="G184" s="131"/>
      <c r="H184" s="131"/>
      <c r="I184" s="130">
        <v>1.8000000000000002E-2</v>
      </c>
      <c r="J184" s="67"/>
      <c r="K184" s="67"/>
      <c r="M184" s="125">
        <f t="shared" si="10"/>
        <v>0</v>
      </c>
      <c r="N184" s="125">
        <f t="shared" si="11"/>
        <v>0</v>
      </c>
      <c r="O184" s="2"/>
      <c r="P184" s="2"/>
      <c r="Y184" s="1"/>
    </row>
    <row r="185" spans="3:25">
      <c r="C185" s="133">
        <v>2</v>
      </c>
      <c r="D185" s="132" t="s">
        <v>334</v>
      </c>
      <c r="E185" s="131"/>
      <c r="F185" s="131"/>
      <c r="G185" s="131"/>
      <c r="H185" s="131"/>
      <c r="I185" s="130">
        <v>1.8000000000000002E-2</v>
      </c>
      <c r="J185" s="67"/>
      <c r="K185" s="67"/>
      <c r="M185" s="125">
        <f t="shared" si="10"/>
        <v>0</v>
      </c>
      <c r="N185" s="125">
        <f t="shared" si="11"/>
        <v>0</v>
      </c>
      <c r="O185" s="2"/>
      <c r="P185" s="2"/>
      <c r="Y185" s="1"/>
    </row>
    <row r="186" spans="3:25">
      <c r="C186" s="133">
        <v>3</v>
      </c>
      <c r="D186" s="132" t="s">
        <v>333</v>
      </c>
      <c r="E186" s="131"/>
      <c r="F186" s="131"/>
      <c r="G186" s="131"/>
      <c r="H186" s="131"/>
      <c r="I186" s="130">
        <v>8.0000000000000002E-3</v>
      </c>
      <c r="J186" s="67"/>
      <c r="K186" s="67"/>
      <c r="M186" s="125">
        <f t="shared" si="10"/>
        <v>0</v>
      </c>
      <c r="N186" s="125">
        <f t="shared" si="11"/>
        <v>0</v>
      </c>
      <c r="O186" s="2"/>
      <c r="P186" s="2"/>
      <c r="Y186" s="1"/>
    </row>
    <row r="187" spans="3:25">
      <c r="C187" s="133">
        <v>3</v>
      </c>
      <c r="D187" s="132" t="s">
        <v>332</v>
      </c>
      <c r="E187" s="131"/>
      <c r="F187" s="131"/>
      <c r="G187" s="131"/>
      <c r="H187" s="131"/>
      <c r="I187" s="130">
        <v>8.0000000000000002E-3</v>
      </c>
      <c r="J187" s="67"/>
      <c r="K187" s="67"/>
      <c r="M187" s="125">
        <f t="shared" si="10"/>
        <v>0</v>
      </c>
      <c r="N187" s="125">
        <f t="shared" si="11"/>
        <v>0</v>
      </c>
      <c r="O187" s="2"/>
      <c r="P187" s="2"/>
      <c r="Y187" s="1"/>
    </row>
    <row r="188" spans="3:25">
      <c r="C188" s="133">
        <v>3</v>
      </c>
      <c r="D188" s="132" t="s">
        <v>331</v>
      </c>
      <c r="E188" s="131"/>
      <c r="F188" s="131"/>
      <c r="G188" s="131"/>
      <c r="H188" s="131"/>
      <c r="I188" s="130">
        <v>8.0000000000000002E-3</v>
      </c>
      <c r="J188" s="67"/>
      <c r="K188" s="67"/>
      <c r="M188" s="125">
        <f t="shared" si="10"/>
        <v>0</v>
      </c>
      <c r="N188" s="125">
        <f t="shared" si="11"/>
        <v>0</v>
      </c>
      <c r="O188" s="2"/>
      <c r="P188" s="2"/>
      <c r="Y188" s="1"/>
    </row>
    <row r="189" spans="3:25">
      <c r="C189" s="133">
        <v>3</v>
      </c>
      <c r="D189" s="132" t="s">
        <v>330</v>
      </c>
      <c r="E189" s="131"/>
      <c r="F189" s="131"/>
      <c r="G189" s="131"/>
      <c r="H189" s="131"/>
      <c r="I189" s="130">
        <v>8.0000000000000002E-3</v>
      </c>
      <c r="J189" s="67"/>
      <c r="K189" s="67"/>
      <c r="M189" s="125">
        <f t="shared" si="10"/>
        <v>0</v>
      </c>
      <c r="N189" s="125">
        <f t="shared" si="11"/>
        <v>0</v>
      </c>
      <c r="O189" s="2"/>
      <c r="P189" s="2"/>
      <c r="Y189" s="1"/>
    </row>
    <row r="190" spans="3:25">
      <c r="C190" s="133">
        <v>3</v>
      </c>
      <c r="D190" s="132" t="s">
        <v>329</v>
      </c>
      <c r="E190" s="131"/>
      <c r="F190" s="131"/>
      <c r="G190" s="131"/>
      <c r="H190" s="131"/>
      <c r="I190" s="130">
        <v>4.0000000000000001E-3</v>
      </c>
      <c r="J190" s="67"/>
      <c r="K190" s="67"/>
      <c r="M190" s="125">
        <f t="shared" si="10"/>
        <v>0</v>
      </c>
      <c r="N190" s="125">
        <f t="shared" si="11"/>
        <v>0</v>
      </c>
      <c r="O190" s="2"/>
      <c r="P190" s="2"/>
      <c r="Y190" s="1"/>
    </row>
    <row r="191" spans="3:25">
      <c r="C191" s="133">
        <v>3</v>
      </c>
      <c r="D191" s="132" t="s">
        <v>328</v>
      </c>
      <c r="E191" s="131"/>
      <c r="F191" s="131"/>
      <c r="G191" s="131"/>
      <c r="H191" s="131"/>
      <c r="I191" s="130">
        <v>2E-3</v>
      </c>
      <c r="J191" s="67"/>
      <c r="K191" s="67"/>
      <c r="M191" s="125">
        <f t="shared" si="10"/>
        <v>0</v>
      </c>
      <c r="N191" s="125">
        <f t="shared" si="11"/>
        <v>0</v>
      </c>
      <c r="O191" s="2"/>
      <c r="P191" s="2"/>
      <c r="Y191" s="1"/>
    </row>
    <row r="192" spans="3:25">
      <c r="C192" s="133">
        <v>3</v>
      </c>
      <c r="D192" s="132" t="s">
        <v>327</v>
      </c>
      <c r="E192" s="131"/>
      <c r="F192" s="131"/>
      <c r="G192" s="131"/>
      <c r="H192" s="131"/>
      <c r="I192" s="130">
        <v>8.0000000000000002E-3</v>
      </c>
      <c r="J192" s="67"/>
      <c r="K192" s="67"/>
      <c r="M192" s="125">
        <f t="shared" si="10"/>
        <v>0</v>
      </c>
      <c r="N192" s="125">
        <f t="shared" si="11"/>
        <v>0</v>
      </c>
      <c r="O192" s="2"/>
      <c r="P192" s="2"/>
      <c r="Y192" s="1"/>
    </row>
    <row r="193" spans="3:25">
      <c r="C193" s="133">
        <v>3</v>
      </c>
      <c r="D193" s="132" t="s">
        <v>326</v>
      </c>
      <c r="E193" s="131"/>
      <c r="F193" s="131"/>
      <c r="G193" s="131"/>
      <c r="H193" s="131"/>
      <c r="I193" s="130">
        <v>8.0000000000000002E-3</v>
      </c>
      <c r="J193" s="67"/>
      <c r="K193" s="67"/>
      <c r="M193" s="125">
        <f t="shared" si="10"/>
        <v>0</v>
      </c>
      <c r="N193" s="125">
        <f t="shared" si="11"/>
        <v>0</v>
      </c>
      <c r="O193" s="2"/>
      <c r="P193" s="2"/>
      <c r="Y193" s="1"/>
    </row>
    <row r="194" spans="3:25">
      <c r="C194" s="133">
        <v>3</v>
      </c>
      <c r="D194" s="132" t="s">
        <v>325</v>
      </c>
      <c r="E194" s="131"/>
      <c r="F194" s="131"/>
      <c r="G194" s="131"/>
      <c r="H194" s="131"/>
      <c r="I194" s="130">
        <v>8.0000000000000002E-3</v>
      </c>
      <c r="J194" s="67"/>
      <c r="K194" s="67"/>
      <c r="M194" s="125">
        <f t="shared" si="10"/>
        <v>0</v>
      </c>
      <c r="N194" s="125">
        <f t="shared" si="11"/>
        <v>0</v>
      </c>
      <c r="O194" s="2"/>
      <c r="P194" s="2"/>
      <c r="Y194" s="1"/>
    </row>
    <row r="195" spans="3:25">
      <c r="C195" s="133">
        <v>3</v>
      </c>
      <c r="D195" s="132" t="s">
        <v>324</v>
      </c>
      <c r="E195" s="131"/>
      <c r="F195" s="131"/>
      <c r="G195" s="131"/>
      <c r="H195" s="131"/>
      <c r="I195" s="130">
        <v>8.0000000000000002E-3</v>
      </c>
      <c r="J195" s="67"/>
      <c r="K195" s="67"/>
      <c r="M195" s="125">
        <f t="shared" si="10"/>
        <v>0</v>
      </c>
      <c r="N195" s="125">
        <f t="shared" si="11"/>
        <v>0</v>
      </c>
      <c r="O195" s="2"/>
      <c r="P195" s="2"/>
      <c r="Y195" s="1"/>
    </row>
    <row r="196" spans="3:25">
      <c r="C196" s="133">
        <v>3</v>
      </c>
      <c r="D196" s="132" t="s">
        <v>323</v>
      </c>
      <c r="E196" s="131"/>
      <c r="F196" s="131"/>
      <c r="G196" s="131"/>
      <c r="H196" s="131"/>
      <c r="I196" s="130">
        <v>2E-3</v>
      </c>
      <c r="J196" s="67"/>
      <c r="K196" s="67"/>
      <c r="M196" s="125">
        <f t="shared" si="10"/>
        <v>0</v>
      </c>
      <c r="N196" s="125">
        <f t="shared" si="11"/>
        <v>0</v>
      </c>
      <c r="O196" s="2"/>
      <c r="P196" s="2"/>
      <c r="Y196" s="1"/>
    </row>
    <row r="197" spans="3:25">
      <c r="C197" s="133">
        <v>3</v>
      </c>
      <c r="D197" s="132" t="s">
        <v>322</v>
      </c>
      <c r="E197" s="131"/>
      <c r="F197" s="131"/>
      <c r="G197" s="131"/>
      <c r="H197" s="131"/>
      <c r="I197" s="130">
        <v>2E-3</v>
      </c>
      <c r="J197" s="67"/>
      <c r="K197" s="67"/>
      <c r="M197" s="125">
        <f t="shared" si="10"/>
        <v>0</v>
      </c>
      <c r="N197" s="125">
        <f t="shared" si="11"/>
        <v>0</v>
      </c>
      <c r="O197" s="2"/>
      <c r="P197" s="2"/>
      <c r="Y197" s="1"/>
    </row>
    <row r="198" spans="3:25">
      <c r="C198" s="133">
        <v>3</v>
      </c>
      <c r="D198" s="132" t="s">
        <v>321</v>
      </c>
      <c r="E198" s="131"/>
      <c r="F198" s="131"/>
      <c r="G198" s="131"/>
      <c r="H198" s="131"/>
      <c r="I198" s="130">
        <v>2E-3</v>
      </c>
      <c r="J198" s="67"/>
      <c r="K198" s="67"/>
      <c r="M198" s="125">
        <f t="shared" si="10"/>
        <v>0</v>
      </c>
      <c r="N198" s="125">
        <f t="shared" si="11"/>
        <v>0</v>
      </c>
      <c r="O198" s="2"/>
      <c r="P198" s="2"/>
      <c r="Y198" s="1"/>
    </row>
    <row r="199" spans="3:25">
      <c r="C199" s="133">
        <v>3</v>
      </c>
      <c r="D199" s="132" t="s">
        <v>320</v>
      </c>
      <c r="E199" s="131"/>
      <c r="F199" s="131"/>
      <c r="G199" s="131"/>
      <c r="H199" s="131"/>
      <c r="I199" s="130">
        <v>8.0000000000000002E-3</v>
      </c>
      <c r="J199" s="67"/>
      <c r="K199" s="67"/>
      <c r="M199" s="125">
        <f t="shared" si="10"/>
        <v>0</v>
      </c>
      <c r="N199" s="125">
        <f t="shared" si="11"/>
        <v>0</v>
      </c>
      <c r="O199" s="2"/>
      <c r="P199" s="2"/>
      <c r="Y199" s="1"/>
    </row>
    <row r="200" spans="3:25">
      <c r="C200" s="133">
        <v>3</v>
      </c>
      <c r="D200" s="132" t="s">
        <v>319</v>
      </c>
      <c r="E200" s="131"/>
      <c r="F200" s="131"/>
      <c r="G200" s="131"/>
      <c r="H200" s="131"/>
      <c r="I200" s="130">
        <v>8.0000000000000002E-3</v>
      </c>
      <c r="J200" s="67"/>
      <c r="K200" s="67"/>
      <c r="M200" s="125">
        <f t="shared" si="10"/>
        <v>0</v>
      </c>
      <c r="N200" s="125">
        <f t="shared" si="11"/>
        <v>0</v>
      </c>
      <c r="O200" s="2"/>
      <c r="P200" s="2"/>
      <c r="Y200" s="1"/>
    </row>
    <row r="201" spans="3:25">
      <c r="C201" s="133">
        <v>3</v>
      </c>
      <c r="D201" s="132" t="s">
        <v>318</v>
      </c>
      <c r="E201" s="131"/>
      <c r="F201" s="131"/>
      <c r="G201" s="131"/>
      <c r="H201" s="131"/>
      <c r="I201" s="130">
        <v>2E-3</v>
      </c>
      <c r="J201" s="67"/>
      <c r="K201" s="67"/>
      <c r="M201" s="125">
        <f t="shared" si="10"/>
        <v>0</v>
      </c>
      <c r="N201" s="125">
        <f t="shared" si="11"/>
        <v>0</v>
      </c>
      <c r="O201" s="2"/>
      <c r="P201" s="2"/>
      <c r="Y201" s="1"/>
    </row>
    <row r="202" spans="3:25">
      <c r="C202" s="133">
        <v>3</v>
      </c>
      <c r="D202" s="132" t="s">
        <v>317</v>
      </c>
      <c r="E202" s="131"/>
      <c r="F202" s="131"/>
      <c r="G202" s="131"/>
      <c r="H202" s="131"/>
      <c r="I202" s="130">
        <v>8.0000000000000002E-3</v>
      </c>
      <c r="J202" s="67"/>
      <c r="K202" s="67"/>
      <c r="M202" s="125">
        <f t="shared" si="10"/>
        <v>0</v>
      </c>
      <c r="N202" s="125">
        <f t="shared" si="11"/>
        <v>0</v>
      </c>
      <c r="O202" s="2"/>
      <c r="P202" s="2"/>
      <c r="Y202" s="1"/>
    </row>
    <row r="203" spans="3:25">
      <c r="C203" s="133">
        <v>3</v>
      </c>
      <c r="D203" s="132" t="s">
        <v>316</v>
      </c>
      <c r="E203" s="131"/>
      <c r="F203" s="131"/>
      <c r="G203" s="131"/>
      <c r="H203" s="131"/>
      <c r="I203" s="130">
        <v>4.0000000000000001E-3</v>
      </c>
      <c r="J203" s="67"/>
      <c r="K203" s="67"/>
      <c r="M203" s="125">
        <f t="shared" si="10"/>
        <v>0</v>
      </c>
      <c r="N203" s="125">
        <f t="shared" si="11"/>
        <v>0</v>
      </c>
      <c r="O203" s="2"/>
      <c r="P203" s="2"/>
      <c r="Y203" s="1"/>
    </row>
    <row r="204" spans="3:25">
      <c r="C204" s="133">
        <v>4</v>
      </c>
      <c r="D204" s="132" t="s">
        <v>315</v>
      </c>
      <c r="E204" s="131"/>
      <c r="F204" s="131"/>
      <c r="G204" s="131"/>
      <c r="H204" s="131"/>
      <c r="I204" s="130">
        <v>2E-3</v>
      </c>
      <c r="J204" s="67"/>
      <c r="K204" s="67"/>
      <c r="M204" s="125">
        <f t="shared" si="10"/>
        <v>0</v>
      </c>
      <c r="N204" s="125">
        <f t="shared" si="11"/>
        <v>0</v>
      </c>
      <c r="O204" s="2"/>
      <c r="P204" s="2"/>
      <c r="Y204" s="1"/>
    </row>
    <row r="205" spans="3:25">
      <c r="C205" s="133">
        <v>4</v>
      </c>
      <c r="D205" s="132" t="s">
        <v>314</v>
      </c>
      <c r="E205" s="131"/>
      <c r="F205" s="131"/>
      <c r="G205" s="131"/>
      <c r="H205" s="131"/>
      <c r="I205" s="130">
        <v>2E-3</v>
      </c>
      <c r="J205" s="67"/>
      <c r="K205" s="67"/>
      <c r="M205" s="125">
        <f t="shared" si="10"/>
        <v>0</v>
      </c>
      <c r="N205" s="125">
        <f t="shared" si="11"/>
        <v>0</v>
      </c>
      <c r="O205" s="2"/>
      <c r="P205" s="2"/>
      <c r="Y205" s="1"/>
    </row>
    <row r="206" spans="3:25">
      <c r="C206" s="133">
        <v>4</v>
      </c>
      <c r="D206" s="132" t="s">
        <v>313</v>
      </c>
      <c r="E206" s="131"/>
      <c r="F206" s="131"/>
      <c r="G206" s="131"/>
      <c r="H206" s="131"/>
      <c r="I206" s="130">
        <v>2E-3</v>
      </c>
      <c r="J206" s="67"/>
      <c r="K206" s="67"/>
      <c r="M206" s="125">
        <f t="shared" si="10"/>
        <v>0</v>
      </c>
      <c r="N206" s="125">
        <f t="shared" si="11"/>
        <v>0</v>
      </c>
      <c r="O206" s="2"/>
      <c r="P206" s="2"/>
      <c r="Y206" s="1"/>
    </row>
    <row r="207" spans="3:25">
      <c r="C207" s="133">
        <v>4</v>
      </c>
      <c r="D207" s="132" t="s">
        <v>312</v>
      </c>
      <c r="E207" s="131"/>
      <c r="F207" s="131"/>
      <c r="G207" s="131"/>
      <c r="H207" s="131"/>
      <c r="I207" s="130">
        <v>2E-3</v>
      </c>
      <c r="J207" s="67"/>
      <c r="K207" s="67"/>
      <c r="M207" s="125">
        <f t="shared" si="10"/>
        <v>0</v>
      </c>
      <c r="N207" s="125">
        <f t="shared" si="11"/>
        <v>0</v>
      </c>
      <c r="O207" s="2"/>
      <c r="P207" s="2"/>
      <c r="Y207" s="1"/>
    </row>
    <row r="208" spans="3:25">
      <c r="C208" s="133">
        <v>4</v>
      </c>
      <c r="D208" s="132" t="s">
        <v>311</v>
      </c>
      <c r="E208" s="131"/>
      <c r="F208" s="131"/>
      <c r="G208" s="131"/>
      <c r="H208" s="131"/>
      <c r="I208" s="130">
        <v>2E-3</v>
      </c>
      <c r="J208" s="67"/>
      <c r="K208" s="67"/>
      <c r="M208" s="125">
        <f t="shared" si="10"/>
        <v>0</v>
      </c>
      <c r="N208" s="125">
        <f t="shared" si="11"/>
        <v>0</v>
      </c>
      <c r="O208" s="2"/>
      <c r="P208" s="2"/>
      <c r="Y208" s="1"/>
    </row>
    <row r="209" spans="3:25">
      <c r="C209" s="133">
        <v>4</v>
      </c>
      <c r="D209" s="132" t="s">
        <v>310</v>
      </c>
      <c r="E209" s="131"/>
      <c r="F209" s="131"/>
      <c r="G209" s="131"/>
      <c r="H209" s="131"/>
      <c r="I209" s="130">
        <v>2E-3</v>
      </c>
      <c r="J209" s="67"/>
      <c r="K209" s="67"/>
      <c r="M209" s="125">
        <f t="shared" si="10"/>
        <v>0</v>
      </c>
      <c r="N209" s="125">
        <f t="shared" si="11"/>
        <v>0</v>
      </c>
      <c r="O209" s="2"/>
      <c r="P209" s="2"/>
      <c r="Y209" s="1"/>
    </row>
    <row r="210" spans="3:25">
      <c r="C210" s="133">
        <v>4</v>
      </c>
      <c r="D210" s="132" t="s">
        <v>309</v>
      </c>
      <c r="E210" s="131"/>
      <c r="F210" s="131"/>
      <c r="G210" s="131"/>
      <c r="H210" s="131"/>
      <c r="I210" s="130">
        <v>2E-3</v>
      </c>
      <c r="J210" s="67"/>
      <c r="K210" s="67"/>
      <c r="M210" s="125">
        <f t="shared" si="10"/>
        <v>0</v>
      </c>
      <c r="N210" s="125">
        <f t="shared" si="11"/>
        <v>0</v>
      </c>
      <c r="O210" s="2"/>
      <c r="P210" s="2"/>
      <c r="Y210" s="1"/>
    </row>
    <row r="211" spans="3:25">
      <c r="C211" s="133">
        <v>4</v>
      </c>
      <c r="D211" s="132" t="s">
        <v>308</v>
      </c>
      <c r="E211" s="131"/>
      <c r="F211" s="131"/>
      <c r="G211" s="131"/>
      <c r="H211" s="131"/>
      <c r="I211" s="130">
        <v>2E-3</v>
      </c>
      <c r="J211" s="67"/>
      <c r="K211" s="67"/>
      <c r="M211" s="125">
        <f t="shared" si="10"/>
        <v>0</v>
      </c>
      <c r="N211" s="125">
        <f t="shared" si="11"/>
        <v>0</v>
      </c>
      <c r="O211" s="2"/>
      <c r="P211" s="2"/>
      <c r="Y211" s="1"/>
    </row>
    <row r="212" spans="3:25">
      <c r="C212" s="133">
        <v>4</v>
      </c>
      <c r="D212" s="132" t="s">
        <v>307</v>
      </c>
      <c r="E212" s="131"/>
      <c r="F212" s="131"/>
      <c r="G212" s="131"/>
      <c r="H212" s="131"/>
      <c r="I212" s="130">
        <v>2E-3</v>
      </c>
      <c r="J212" s="67"/>
      <c r="K212" s="67"/>
      <c r="M212" s="125">
        <f t="shared" si="10"/>
        <v>0</v>
      </c>
      <c r="N212" s="125">
        <f t="shared" si="11"/>
        <v>0</v>
      </c>
      <c r="O212" s="2"/>
      <c r="P212" s="2"/>
      <c r="Y212" s="1"/>
    </row>
    <row r="213" spans="3:25">
      <c r="C213" s="133">
        <v>4</v>
      </c>
      <c r="D213" s="132" t="s">
        <v>306</v>
      </c>
      <c r="E213" s="131"/>
      <c r="F213" s="131"/>
      <c r="G213" s="131"/>
      <c r="H213" s="131"/>
      <c r="I213" s="130">
        <v>2E-3</v>
      </c>
      <c r="J213" s="67"/>
      <c r="K213" s="67"/>
      <c r="M213" s="125">
        <f t="shared" si="10"/>
        <v>0</v>
      </c>
      <c r="N213" s="125">
        <f t="shared" si="11"/>
        <v>0</v>
      </c>
      <c r="O213" s="2"/>
      <c r="P213" s="2"/>
      <c r="Y213" s="1"/>
    </row>
    <row r="214" spans="3:25">
      <c r="C214" s="133">
        <v>4</v>
      </c>
      <c r="D214" s="132" t="s">
        <v>305</v>
      </c>
      <c r="E214" s="131"/>
      <c r="F214" s="131"/>
      <c r="G214" s="131"/>
      <c r="H214" s="131"/>
      <c r="I214" s="130">
        <v>2E-3</v>
      </c>
      <c r="J214" s="67"/>
      <c r="K214" s="67"/>
      <c r="M214" s="125">
        <f t="shared" si="10"/>
        <v>0</v>
      </c>
      <c r="N214" s="125">
        <f t="shared" si="11"/>
        <v>0</v>
      </c>
      <c r="O214" s="2"/>
      <c r="P214" s="2"/>
      <c r="Y214" s="1"/>
    </row>
    <row r="215" spans="3:25">
      <c r="C215" s="133">
        <v>4</v>
      </c>
      <c r="D215" s="132" t="s">
        <v>304</v>
      </c>
      <c r="E215" s="131"/>
      <c r="F215" s="131"/>
      <c r="G215" s="131"/>
      <c r="H215" s="131"/>
      <c r="I215" s="130">
        <v>2E-3</v>
      </c>
      <c r="J215" s="67"/>
      <c r="K215" s="67"/>
      <c r="M215" s="125">
        <f t="shared" si="10"/>
        <v>0</v>
      </c>
      <c r="N215" s="125">
        <f t="shared" si="11"/>
        <v>0</v>
      </c>
      <c r="O215" s="2"/>
      <c r="P215" s="2"/>
      <c r="Y215" s="1"/>
    </row>
    <row r="216" spans="3:25">
      <c r="C216" s="133">
        <v>4</v>
      </c>
      <c r="D216" s="132" t="s">
        <v>303</v>
      </c>
      <c r="E216" s="131"/>
      <c r="F216" s="131"/>
      <c r="G216" s="131"/>
      <c r="H216" s="131"/>
      <c r="I216" s="130">
        <v>2E-3</v>
      </c>
      <c r="J216" s="67"/>
      <c r="K216" s="67"/>
      <c r="M216" s="125">
        <f t="shared" si="10"/>
        <v>0</v>
      </c>
      <c r="N216" s="125">
        <f t="shared" si="11"/>
        <v>0</v>
      </c>
      <c r="O216" s="2"/>
      <c r="P216" s="2"/>
      <c r="Y216" s="1"/>
    </row>
    <row r="217" spans="3:25">
      <c r="C217" s="133">
        <v>4</v>
      </c>
      <c r="D217" s="132" t="s">
        <v>302</v>
      </c>
      <c r="E217" s="131"/>
      <c r="F217" s="131"/>
      <c r="G217" s="131"/>
      <c r="H217" s="131"/>
      <c r="I217" s="130">
        <v>2E-3</v>
      </c>
      <c r="J217" s="67"/>
      <c r="K217" s="67"/>
      <c r="M217" s="125">
        <f t="shared" si="10"/>
        <v>0</v>
      </c>
      <c r="N217" s="125">
        <f t="shared" si="11"/>
        <v>0</v>
      </c>
      <c r="O217" s="2"/>
      <c r="P217" s="2"/>
      <c r="Y217" s="1"/>
    </row>
    <row r="218" spans="3:25">
      <c r="C218" s="133">
        <v>4</v>
      </c>
      <c r="D218" s="132" t="s">
        <v>301</v>
      </c>
      <c r="E218" s="131"/>
      <c r="F218" s="131"/>
      <c r="G218" s="131"/>
      <c r="H218" s="131"/>
      <c r="I218" s="130">
        <v>2E-3</v>
      </c>
      <c r="J218" s="67"/>
      <c r="K218" s="67"/>
      <c r="M218" s="125">
        <f t="shared" si="10"/>
        <v>0</v>
      </c>
      <c r="N218" s="125">
        <f t="shared" si="11"/>
        <v>0</v>
      </c>
      <c r="O218" s="2"/>
      <c r="P218" s="2"/>
      <c r="Y218" s="1"/>
    </row>
    <row r="219" spans="3:25">
      <c r="C219" s="133">
        <v>4</v>
      </c>
      <c r="D219" s="132" t="s">
        <v>300</v>
      </c>
      <c r="E219" s="131"/>
      <c r="F219" s="131"/>
      <c r="G219" s="131"/>
      <c r="H219" s="131"/>
      <c r="I219" s="130">
        <v>2E-3</v>
      </c>
      <c r="J219" s="67"/>
      <c r="K219" s="67"/>
      <c r="M219" s="125">
        <f t="shared" si="10"/>
        <v>0</v>
      </c>
      <c r="N219" s="125">
        <f t="shared" si="11"/>
        <v>0</v>
      </c>
      <c r="O219" s="2"/>
      <c r="P219" s="2"/>
      <c r="Y219" s="1"/>
    </row>
    <row r="220" spans="3:25">
      <c r="C220" s="133">
        <v>4</v>
      </c>
      <c r="D220" s="132" t="s">
        <v>299</v>
      </c>
      <c r="E220" s="131"/>
      <c r="F220" s="131"/>
      <c r="G220" s="131"/>
      <c r="H220" s="131"/>
      <c r="I220" s="130">
        <v>2E-3</v>
      </c>
      <c r="J220" s="67"/>
      <c r="K220" s="67"/>
      <c r="M220" s="125">
        <f t="shared" si="10"/>
        <v>0</v>
      </c>
      <c r="N220" s="125">
        <f t="shared" si="11"/>
        <v>0</v>
      </c>
      <c r="O220" s="2"/>
      <c r="P220" s="2"/>
      <c r="Y220" s="1"/>
    </row>
    <row r="221" spans="3:25">
      <c r="C221" s="133">
        <v>4</v>
      </c>
      <c r="D221" s="132" t="s">
        <v>298</v>
      </c>
      <c r="E221" s="131"/>
      <c r="F221" s="131"/>
      <c r="G221" s="131"/>
      <c r="H221" s="131"/>
      <c r="I221" s="130">
        <v>2E-3</v>
      </c>
      <c r="J221" s="67"/>
      <c r="K221" s="67"/>
      <c r="M221" s="125">
        <f t="shared" si="10"/>
        <v>0</v>
      </c>
      <c r="N221" s="125">
        <f t="shared" si="11"/>
        <v>0</v>
      </c>
      <c r="O221" s="2"/>
      <c r="P221" s="2"/>
      <c r="Y221" s="1"/>
    </row>
    <row r="222" spans="3:25">
      <c r="C222" s="133">
        <v>4</v>
      </c>
      <c r="D222" s="132" t="s">
        <v>297</v>
      </c>
      <c r="E222" s="131"/>
      <c r="F222" s="131"/>
      <c r="G222" s="131"/>
      <c r="H222" s="131"/>
      <c r="I222" s="130">
        <v>2E-3</v>
      </c>
      <c r="J222" s="67"/>
      <c r="K222" s="67"/>
      <c r="M222" s="125">
        <f t="shared" si="10"/>
        <v>0</v>
      </c>
      <c r="N222" s="125">
        <f t="shared" si="11"/>
        <v>0</v>
      </c>
      <c r="O222" s="2"/>
      <c r="P222" s="2"/>
      <c r="Y222" s="1"/>
    </row>
    <row r="223" spans="3:25">
      <c r="C223" s="133">
        <v>4</v>
      </c>
      <c r="D223" s="132" t="s">
        <v>296</v>
      </c>
      <c r="E223" s="131"/>
      <c r="F223" s="131"/>
      <c r="G223" s="131"/>
      <c r="H223" s="131"/>
      <c r="I223" s="130">
        <v>2E-3</v>
      </c>
      <c r="J223" s="67"/>
      <c r="K223" s="67"/>
      <c r="M223" s="125">
        <f t="shared" si="10"/>
        <v>0</v>
      </c>
      <c r="N223" s="125">
        <f t="shared" si="11"/>
        <v>0</v>
      </c>
      <c r="O223" s="2"/>
      <c r="P223" s="2"/>
      <c r="Y223" s="1"/>
    </row>
    <row r="224" spans="3:25">
      <c r="C224" s="133">
        <v>4</v>
      </c>
      <c r="D224" s="132" t="s">
        <v>295</v>
      </c>
      <c r="E224" s="131"/>
      <c r="F224" s="131"/>
      <c r="G224" s="131"/>
      <c r="H224" s="131"/>
      <c r="I224" s="130">
        <v>2E-3</v>
      </c>
      <c r="J224" s="67"/>
      <c r="K224" s="67"/>
      <c r="M224" s="125">
        <f t="shared" ref="M224:M287" si="12">E$159*E224+F$159*F224+G$159*G224+H$159*H224</f>
        <v>0</v>
      </c>
      <c r="N224" s="125">
        <f t="shared" ref="N224:N287" si="13">M224*I224</f>
        <v>0</v>
      </c>
      <c r="O224" s="2"/>
      <c r="P224" s="2"/>
      <c r="Y224" s="1"/>
    </row>
    <row r="225" spans="3:25">
      <c r="C225" s="133">
        <v>4</v>
      </c>
      <c r="D225" s="132" t="s">
        <v>294</v>
      </c>
      <c r="E225" s="131"/>
      <c r="F225" s="131"/>
      <c r="G225" s="131"/>
      <c r="H225" s="131"/>
      <c r="I225" s="130">
        <v>2E-3</v>
      </c>
      <c r="J225" s="67"/>
      <c r="K225" s="67"/>
      <c r="M225" s="125">
        <f t="shared" si="12"/>
        <v>0</v>
      </c>
      <c r="N225" s="125">
        <f t="shared" si="13"/>
        <v>0</v>
      </c>
      <c r="O225" s="2"/>
      <c r="P225" s="2"/>
      <c r="Y225" s="1"/>
    </row>
    <row r="226" spans="3:25">
      <c r="C226" s="133">
        <v>5</v>
      </c>
      <c r="D226" s="132" t="s">
        <v>293</v>
      </c>
      <c r="E226" s="131"/>
      <c r="F226" s="131"/>
      <c r="G226" s="131"/>
      <c r="H226" s="131"/>
      <c r="I226" s="130">
        <v>2E-3</v>
      </c>
      <c r="J226" s="67"/>
      <c r="K226" s="67"/>
      <c r="M226" s="125">
        <f t="shared" si="12"/>
        <v>0</v>
      </c>
      <c r="N226" s="125">
        <f t="shared" si="13"/>
        <v>0</v>
      </c>
      <c r="O226" s="2"/>
      <c r="P226" s="2"/>
      <c r="Y226" s="1"/>
    </row>
    <row r="227" spans="3:25">
      <c r="C227" s="133">
        <v>5</v>
      </c>
      <c r="D227" s="132" t="s">
        <v>292</v>
      </c>
      <c r="E227" s="131"/>
      <c r="F227" s="131"/>
      <c r="G227" s="131"/>
      <c r="H227" s="131"/>
      <c r="I227" s="130">
        <v>2E-3</v>
      </c>
      <c r="J227" s="67"/>
      <c r="K227" s="67"/>
      <c r="M227" s="125">
        <f t="shared" si="12"/>
        <v>0</v>
      </c>
      <c r="N227" s="125">
        <f t="shared" si="13"/>
        <v>0</v>
      </c>
      <c r="O227" s="2"/>
      <c r="P227" s="2"/>
      <c r="Y227" s="1"/>
    </row>
    <row r="228" spans="3:25">
      <c r="C228" s="133">
        <v>5</v>
      </c>
      <c r="D228" s="132" t="s">
        <v>291</v>
      </c>
      <c r="E228" s="131"/>
      <c r="F228" s="131"/>
      <c r="G228" s="131"/>
      <c r="H228" s="131"/>
      <c r="I228" s="130">
        <v>1E-3</v>
      </c>
      <c r="J228" s="67"/>
      <c r="K228" s="67"/>
      <c r="M228" s="125">
        <f t="shared" si="12"/>
        <v>0</v>
      </c>
      <c r="N228" s="125">
        <f t="shared" si="13"/>
        <v>0</v>
      </c>
      <c r="O228" s="2"/>
      <c r="P228" s="2"/>
      <c r="Y228" s="1"/>
    </row>
    <row r="229" spans="3:25">
      <c r="C229" s="133">
        <v>5</v>
      </c>
      <c r="D229" s="132" t="s">
        <v>290</v>
      </c>
      <c r="E229" s="131"/>
      <c r="F229" s="131"/>
      <c r="G229" s="131"/>
      <c r="H229" s="131"/>
      <c r="I229" s="130">
        <v>1E-3</v>
      </c>
      <c r="J229" s="67"/>
      <c r="K229" s="67"/>
      <c r="M229" s="125">
        <f t="shared" si="12"/>
        <v>0</v>
      </c>
      <c r="N229" s="125">
        <f t="shared" si="13"/>
        <v>0</v>
      </c>
      <c r="O229" s="2"/>
      <c r="P229" s="2"/>
      <c r="Y229" s="1"/>
    </row>
    <row r="230" spans="3:25">
      <c r="C230" s="133">
        <v>5</v>
      </c>
      <c r="D230" s="132" t="s">
        <v>289</v>
      </c>
      <c r="E230" s="131"/>
      <c r="F230" s="131"/>
      <c r="G230" s="131"/>
      <c r="H230" s="131"/>
      <c r="I230" s="130">
        <v>1E-3</v>
      </c>
      <c r="J230" s="67"/>
      <c r="K230" s="67"/>
      <c r="M230" s="125">
        <f t="shared" si="12"/>
        <v>0</v>
      </c>
      <c r="N230" s="125">
        <f t="shared" si="13"/>
        <v>0</v>
      </c>
      <c r="O230" s="2"/>
      <c r="P230" s="2"/>
      <c r="Y230" s="1"/>
    </row>
    <row r="231" spans="3:25">
      <c r="C231" s="133">
        <v>5</v>
      </c>
      <c r="D231" s="132" t="s">
        <v>288</v>
      </c>
      <c r="E231" s="131"/>
      <c r="F231" s="131"/>
      <c r="G231" s="131"/>
      <c r="H231" s="131"/>
      <c r="I231" s="130">
        <v>1E-3</v>
      </c>
      <c r="J231" s="67"/>
      <c r="K231" s="67"/>
      <c r="M231" s="125">
        <f t="shared" si="12"/>
        <v>0</v>
      </c>
      <c r="N231" s="125">
        <f t="shared" si="13"/>
        <v>0</v>
      </c>
      <c r="O231" s="2"/>
      <c r="P231" s="2"/>
      <c r="Y231" s="1"/>
    </row>
    <row r="232" spans="3:25">
      <c r="C232" s="133">
        <v>5</v>
      </c>
      <c r="D232" s="132" t="s">
        <v>287</v>
      </c>
      <c r="E232" s="131"/>
      <c r="F232" s="131"/>
      <c r="G232" s="131"/>
      <c r="H232" s="131"/>
      <c r="I232" s="130">
        <v>1E-3</v>
      </c>
      <c r="J232" s="67"/>
      <c r="K232" s="67"/>
      <c r="M232" s="125">
        <f t="shared" si="12"/>
        <v>0</v>
      </c>
      <c r="N232" s="125">
        <f t="shared" si="13"/>
        <v>0</v>
      </c>
      <c r="O232" s="2"/>
      <c r="P232" s="2"/>
      <c r="Y232" s="1"/>
    </row>
    <row r="233" spans="3:25">
      <c r="C233" s="133">
        <v>5</v>
      </c>
      <c r="D233" s="132" t="s">
        <v>286</v>
      </c>
      <c r="E233" s="131"/>
      <c r="F233" s="131"/>
      <c r="G233" s="131"/>
      <c r="H233" s="131"/>
      <c r="I233" s="130">
        <v>1E-3</v>
      </c>
      <c r="J233" s="67"/>
      <c r="K233" s="67"/>
      <c r="M233" s="125">
        <f t="shared" si="12"/>
        <v>0</v>
      </c>
      <c r="N233" s="125">
        <f t="shared" si="13"/>
        <v>0</v>
      </c>
      <c r="O233" s="2"/>
      <c r="P233" s="2"/>
      <c r="Y233" s="1"/>
    </row>
    <row r="234" spans="3:25">
      <c r="C234" s="133">
        <v>5</v>
      </c>
      <c r="D234" s="132" t="s">
        <v>285</v>
      </c>
      <c r="E234" s="131"/>
      <c r="F234" s="131"/>
      <c r="G234" s="131"/>
      <c r="H234" s="131"/>
      <c r="I234" s="130">
        <v>1E-3</v>
      </c>
      <c r="J234" s="67"/>
      <c r="K234" s="67"/>
      <c r="M234" s="125">
        <f t="shared" si="12"/>
        <v>0</v>
      </c>
      <c r="N234" s="125">
        <f t="shared" si="13"/>
        <v>0</v>
      </c>
      <c r="O234" s="2"/>
      <c r="P234" s="2"/>
      <c r="Y234" s="1"/>
    </row>
    <row r="235" spans="3:25">
      <c r="C235" s="133">
        <v>5</v>
      </c>
      <c r="D235" s="132" t="s">
        <v>284</v>
      </c>
      <c r="E235" s="131"/>
      <c r="F235" s="131"/>
      <c r="G235" s="131"/>
      <c r="H235" s="131"/>
      <c r="I235" s="130">
        <v>1E-3</v>
      </c>
      <c r="J235" s="67"/>
      <c r="K235" s="67"/>
      <c r="M235" s="125">
        <f t="shared" si="12"/>
        <v>0</v>
      </c>
      <c r="N235" s="125">
        <f t="shared" si="13"/>
        <v>0</v>
      </c>
      <c r="O235" s="2"/>
      <c r="P235" s="2"/>
      <c r="Y235" s="1"/>
    </row>
    <row r="236" spans="3:25">
      <c r="C236" s="133">
        <v>5</v>
      </c>
      <c r="D236" s="132" t="s">
        <v>283</v>
      </c>
      <c r="E236" s="131"/>
      <c r="F236" s="131"/>
      <c r="G236" s="131"/>
      <c r="H236" s="131"/>
      <c r="I236" s="130">
        <v>1E-3</v>
      </c>
      <c r="J236" s="67"/>
      <c r="K236" s="67"/>
      <c r="M236" s="125">
        <f t="shared" si="12"/>
        <v>0</v>
      </c>
      <c r="N236" s="125">
        <f t="shared" si="13"/>
        <v>0</v>
      </c>
      <c r="O236" s="2"/>
      <c r="P236" s="2"/>
      <c r="Y236" s="1"/>
    </row>
    <row r="237" spans="3:25">
      <c r="C237" s="133">
        <v>5</v>
      </c>
      <c r="D237" s="132" t="s">
        <v>282</v>
      </c>
      <c r="E237" s="131"/>
      <c r="F237" s="131"/>
      <c r="G237" s="131"/>
      <c r="H237" s="131"/>
      <c r="I237" s="130">
        <v>1E-3</v>
      </c>
      <c r="J237" s="67"/>
      <c r="K237" s="67"/>
      <c r="M237" s="125">
        <f t="shared" si="12"/>
        <v>0</v>
      </c>
      <c r="N237" s="125">
        <f t="shared" si="13"/>
        <v>0</v>
      </c>
      <c r="O237" s="2"/>
      <c r="P237" s="2"/>
      <c r="Y237" s="1"/>
    </row>
    <row r="238" spans="3:25">
      <c r="C238" s="133">
        <v>5</v>
      </c>
      <c r="D238" s="132" t="s">
        <v>281</v>
      </c>
      <c r="E238" s="131"/>
      <c r="F238" s="131"/>
      <c r="G238" s="131"/>
      <c r="H238" s="131"/>
      <c r="I238" s="130">
        <v>1E-3</v>
      </c>
      <c r="J238" s="67"/>
      <c r="K238" s="67"/>
      <c r="M238" s="125">
        <f t="shared" si="12"/>
        <v>0</v>
      </c>
      <c r="N238" s="125">
        <f t="shared" si="13"/>
        <v>0</v>
      </c>
      <c r="O238" s="2"/>
      <c r="P238" s="2"/>
      <c r="Y238" s="1"/>
    </row>
    <row r="239" spans="3:25">
      <c r="C239" s="133">
        <v>5</v>
      </c>
      <c r="D239" s="132" t="s">
        <v>280</v>
      </c>
      <c r="E239" s="131"/>
      <c r="F239" s="131"/>
      <c r="G239" s="131"/>
      <c r="H239" s="131"/>
      <c r="I239" s="130">
        <v>1E-3</v>
      </c>
      <c r="J239" s="67"/>
      <c r="K239" s="67"/>
      <c r="M239" s="125">
        <f t="shared" si="12"/>
        <v>0</v>
      </c>
      <c r="N239" s="125">
        <f t="shared" si="13"/>
        <v>0</v>
      </c>
      <c r="O239" s="2"/>
      <c r="P239" s="2"/>
      <c r="Y239" s="1"/>
    </row>
    <row r="240" spans="3:25">
      <c r="C240" s="133">
        <v>5</v>
      </c>
      <c r="D240" s="132" t="s">
        <v>279</v>
      </c>
      <c r="E240" s="131"/>
      <c r="F240" s="131"/>
      <c r="G240" s="131"/>
      <c r="H240" s="131"/>
      <c r="I240" s="130">
        <v>1E-3</v>
      </c>
      <c r="J240" s="67"/>
      <c r="K240" s="67"/>
      <c r="M240" s="125">
        <f t="shared" si="12"/>
        <v>0</v>
      </c>
      <c r="N240" s="125">
        <f t="shared" si="13"/>
        <v>0</v>
      </c>
      <c r="O240" s="2"/>
      <c r="P240" s="2"/>
      <c r="Y240" s="1"/>
    </row>
    <row r="241" spans="3:25">
      <c r="C241" s="133">
        <v>5</v>
      </c>
      <c r="D241" s="132" t="s">
        <v>278</v>
      </c>
      <c r="E241" s="131"/>
      <c r="F241" s="131"/>
      <c r="G241" s="131"/>
      <c r="H241" s="131"/>
      <c r="I241" s="130">
        <v>1E-3</v>
      </c>
      <c r="J241" s="67"/>
      <c r="K241" s="67"/>
      <c r="M241" s="125">
        <f t="shared" si="12"/>
        <v>0</v>
      </c>
      <c r="N241" s="125">
        <f t="shared" si="13"/>
        <v>0</v>
      </c>
      <c r="O241" s="2"/>
      <c r="P241" s="2"/>
      <c r="Y241" s="1"/>
    </row>
    <row r="242" spans="3:25">
      <c r="C242" s="133">
        <v>5</v>
      </c>
      <c r="D242" s="132" t="s">
        <v>277</v>
      </c>
      <c r="E242" s="131"/>
      <c r="F242" s="131"/>
      <c r="G242" s="131"/>
      <c r="H242" s="131"/>
      <c r="I242" s="130">
        <v>1E-3</v>
      </c>
      <c r="J242" s="67"/>
      <c r="K242" s="67"/>
      <c r="M242" s="125">
        <f t="shared" si="12"/>
        <v>0</v>
      </c>
      <c r="N242" s="125">
        <f t="shared" si="13"/>
        <v>0</v>
      </c>
      <c r="O242" s="2"/>
      <c r="P242" s="2"/>
      <c r="Y242" s="1"/>
    </row>
    <row r="243" spans="3:25">
      <c r="C243" s="133">
        <v>5</v>
      </c>
      <c r="D243" s="132" t="s">
        <v>276</v>
      </c>
      <c r="E243" s="131"/>
      <c r="F243" s="131"/>
      <c r="G243" s="131"/>
      <c r="H243" s="131"/>
      <c r="I243" s="130">
        <v>1E-3</v>
      </c>
      <c r="J243" s="67"/>
      <c r="K243" s="67"/>
      <c r="M243" s="125">
        <f t="shared" si="12"/>
        <v>0</v>
      </c>
      <c r="N243" s="125">
        <f t="shared" si="13"/>
        <v>0</v>
      </c>
      <c r="O243" s="2"/>
      <c r="P243" s="2"/>
      <c r="Y243" s="1"/>
    </row>
    <row r="244" spans="3:25">
      <c r="C244" s="133">
        <v>5</v>
      </c>
      <c r="D244" s="132" t="s">
        <v>275</v>
      </c>
      <c r="E244" s="131"/>
      <c r="F244" s="131"/>
      <c r="G244" s="131"/>
      <c r="H244" s="131"/>
      <c r="I244" s="130">
        <v>1E-3</v>
      </c>
      <c r="J244" s="67"/>
      <c r="K244" s="67"/>
      <c r="M244" s="125">
        <f t="shared" si="12"/>
        <v>0</v>
      </c>
      <c r="N244" s="125">
        <f t="shared" si="13"/>
        <v>0</v>
      </c>
      <c r="O244" s="2"/>
      <c r="P244" s="2"/>
      <c r="Y244" s="1"/>
    </row>
    <row r="245" spans="3:25">
      <c r="C245" s="133">
        <v>5</v>
      </c>
      <c r="D245" s="132" t="s">
        <v>274</v>
      </c>
      <c r="E245" s="131"/>
      <c r="F245" s="131"/>
      <c r="G245" s="131"/>
      <c r="H245" s="131"/>
      <c r="I245" s="130">
        <v>1E-3</v>
      </c>
      <c r="J245" s="67"/>
      <c r="K245" s="67"/>
      <c r="M245" s="125">
        <f t="shared" si="12"/>
        <v>0</v>
      </c>
      <c r="N245" s="125">
        <f t="shared" si="13"/>
        <v>0</v>
      </c>
      <c r="O245" s="2"/>
      <c r="P245" s="2"/>
      <c r="Y245" s="1"/>
    </row>
    <row r="246" spans="3:25">
      <c r="C246" s="133">
        <v>5</v>
      </c>
      <c r="D246" s="132" t="s">
        <v>273</v>
      </c>
      <c r="E246" s="131"/>
      <c r="F246" s="131"/>
      <c r="G246" s="131"/>
      <c r="H246" s="131"/>
      <c r="I246" s="130">
        <v>1E-3</v>
      </c>
      <c r="J246" s="67"/>
      <c r="K246" s="67"/>
      <c r="M246" s="125">
        <f t="shared" si="12"/>
        <v>0</v>
      </c>
      <c r="N246" s="125">
        <f t="shared" si="13"/>
        <v>0</v>
      </c>
      <c r="O246" s="2"/>
      <c r="P246" s="2"/>
      <c r="Y246" s="1"/>
    </row>
    <row r="247" spans="3:25">
      <c r="C247" s="133">
        <v>6</v>
      </c>
      <c r="D247" s="132" t="s">
        <v>272</v>
      </c>
      <c r="E247" s="131"/>
      <c r="F247" s="131"/>
      <c r="G247" s="131"/>
      <c r="H247" s="131"/>
      <c r="I247" s="130">
        <v>1E-3</v>
      </c>
      <c r="J247" s="67"/>
      <c r="K247" s="67"/>
      <c r="M247" s="125">
        <f t="shared" si="12"/>
        <v>0</v>
      </c>
      <c r="N247" s="125">
        <f t="shared" si="13"/>
        <v>0</v>
      </c>
      <c r="O247" s="2"/>
      <c r="P247" s="2"/>
      <c r="Y247" s="1"/>
    </row>
    <row r="248" spans="3:25">
      <c r="C248" s="133">
        <v>6</v>
      </c>
      <c r="D248" s="132" t="s">
        <v>271</v>
      </c>
      <c r="E248" s="131"/>
      <c r="F248" s="131"/>
      <c r="G248" s="131"/>
      <c r="H248" s="131"/>
      <c r="I248" s="130">
        <v>1E-3</v>
      </c>
      <c r="J248" s="67"/>
      <c r="K248" s="67"/>
      <c r="M248" s="125">
        <f t="shared" si="12"/>
        <v>0</v>
      </c>
      <c r="N248" s="125">
        <f t="shared" si="13"/>
        <v>0</v>
      </c>
      <c r="O248" s="2"/>
      <c r="P248" s="2"/>
      <c r="Y248" s="1"/>
    </row>
    <row r="249" spans="3:25">
      <c r="C249" s="133">
        <v>6</v>
      </c>
      <c r="D249" s="132" t="s">
        <v>270</v>
      </c>
      <c r="E249" s="131"/>
      <c r="F249" s="131"/>
      <c r="G249" s="131"/>
      <c r="H249" s="131"/>
      <c r="I249" s="130">
        <v>1E-3</v>
      </c>
      <c r="J249" s="67"/>
      <c r="K249" s="67"/>
      <c r="M249" s="125">
        <f t="shared" si="12"/>
        <v>0</v>
      </c>
      <c r="N249" s="125">
        <f t="shared" si="13"/>
        <v>0</v>
      </c>
      <c r="O249" s="2"/>
      <c r="P249" s="2"/>
      <c r="Y249" s="1"/>
    </row>
    <row r="250" spans="3:25">
      <c r="C250" s="133">
        <v>6</v>
      </c>
      <c r="D250" s="132" t="s">
        <v>269</v>
      </c>
      <c r="E250" s="131"/>
      <c r="F250" s="131"/>
      <c r="G250" s="131"/>
      <c r="H250" s="131"/>
      <c r="I250" s="130">
        <v>1E-3</v>
      </c>
      <c r="J250" s="67"/>
      <c r="K250" s="67"/>
      <c r="M250" s="125">
        <f t="shared" si="12"/>
        <v>0</v>
      </c>
      <c r="N250" s="125">
        <f t="shared" si="13"/>
        <v>0</v>
      </c>
      <c r="O250" s="2"/>
      <c r="P250" s="2"/>
      <c r="Y250" s="1"/>
    </row>
    <row r="251" spans="3:25">
      <c r="C251" s="133">
        <v>6</v>
      </c>
      <c r="D251" s="132" t="s">
        <v>268</v>
      </c>
      <c r="E251" s="131"/>
      <c r="F251" s="131"/>
      <c r="G251" s="131"/>
      <c r="H251" s="131"/>
      <c r="I251" s="130">
        <v>1E-3</v>
      </c>
      <c r="J251" s="67"/>
      <c r="K251" s="67"/>
      <c r="M251" s="125">
        <f t="shared" si="12"/>
        <v>0</v>
      </c>
      <c r="N251" s="125">
        <f t="shared" si="13"/>
        <v>0</v>
      </c>
      <c r="O251" s="2"/>
      <c r="P251" s="2"/>
      <c r="Y251" s="1"/>
    </row>
    <row r="252" spans="3:25">
      <c r="C252" s="133">
        <v>6</v>
      </c>
      <c r="D252" s="132" t="s">
        <v>267</v>
      </c>
      <c r="E252" s="131"/>
      <c r="F252" s="131"/>
      <c r="G252" s="131"/>
      <c r="H252" s="131"/>
      <c r="I252" s="130">
        <v>1E-3</v>
      </c>
      <c r="J252" s="67"/>
      <c r="K252" s="67"/>
      <c r="M252" s="125">
        <f t="shared" si="12"/>
        <v>0</v>
      </c>
      <c r="N252" s="125">
        <f t="shared" si="13"/>
        <v>0</v>
      </c>
      <c r="O252" s="2"/>
      <c r="P252" s="2"/>
      <c r="Y252" s="1"/>
    </row>
    <row r="253" spans="3:25">
      <c r="C253" s="133">
        <v>6</v>
      </c>
      <c r="D253" s="132" t="s">
        <v>266</v>
      </c>
      <c r="E253" s="131"/>
      <c r="F253" s="131"/>
      <c r="G253" s="131"/>
      <c r="H253" s="131"/>
      <c r="I253" s="130">
        <v>1E-3</v>
      </c>
      <c r="J253" s="67"/>
      <c r="K253" s="67"/>
      <c r="M253" s="125">
        <f t="shared" si="12"/>
        <v>0</v>
      </c>
      <c r="N253" s="125">
        <f t="shared" si="13"/>
        <v>0</v>
      </c>
      <c r="O253" s="2"/>
      <c r="P253" s="2"/>
      <c r="Y253" s="1"/>
    </row>
    <row r="254" spans="3:25">
      <c r="C254" s="133">
        <v>6</v>
      </c>
      <c r="D254" s="132" t="s">
        <v>265</v>
      </c>
      <c r="E254" s="131"/>
      <c r="F254" s="131"/>
      <c r="G254" s="131"/>
      <c r="H254" s="131"/>
      <c r="I254" s="130">
        <v>1E-3</v>
      </c>
      <c r="J254" s="67"/>
      <c r="K254" s="67"/>
      <c r="M254" s="125">
        <f t="shared" si="12"/>
        <v>0</v>
      </c>
      <c r="N254" s="125">
        <f t="shared" si="13"/>
        <v>0</v>
      </c>
      <c r="O254" s="2"/>
      <c r="P254" s="2"/>
      <c r="Y254" s="1"/>
    </row>
    <row r="255" spans="3:25">
      <c r="C255" s="133">
        <v>6</v>
      </c>
      <c r="D255" s="132" t="s">
        <v>264</v>
      </c>
      <c r="E255" s="131"/>
      <c r="F255" s="131"/>
      <c r="G255" s="131"/>
      <c r="H255" s="131"/>
      <c r="I255" s="130">
        <v>1E-3</v>
      </c>
      <c r="J255" s="67"/>
      <c r="K255" s="67"/>
      <c r="M255" s="125">
        <f t="shared" si="12"/>
        <v>0</v>
      </c>
      <c r="N255" s="125">
        <f t="shared" si="13"/>
        <v>0</v>
      </c>
      <c r="O255" s="2"/>
      <c r="P255" s="2"/>
      <c r="Y255" s="1"/>
    </row>
    <row r="256" spans="3:25">
      <c r="C256" s="133">
        <v>6</v>
      </c>
      <c r="D256" s="132" t="s">
        <v>263</v>
      </c>
      <c r="E256" s="131"/>
      <c r="F256" s="131"/>
      <c r="G256" s="131"/>
      <c r="H256" s="131"/>
      <c r="I256" s="130">
        <v>1E-3</v>
      </c>
      <c r="J256" s="67"/>
      <c r="K256" s="67"/>
      <c r="M256" s="125">
        <f t="shared" si="12"/>
        <v>0</v>
      </c>
      <c r="N256" s="125">
        <f t="shared" si="13"/>
        <v>0</v>
      </c>
      <c r="O256" s="2"/>
      <c r="P256" s="2"/>
      <c r="Y256" s="1"/>
    </row>
    <row r="257" spans="3:25">
      <c r="C257" s="133">
        <v>6</v>
      </c>
      <c r="D257" s="132" t="s">
        <v>262</v>
      </c>
      <c r="E257" s="131"/>
      <c r="F257" s="131"/>
      <c r="G257" s="131"/>
      <c r="H257" s="131"/>
      <c r="I257" s="130">
        <v>1E-3</v>
      </c>
      <c r="J257" s="67"/>
      <c r="K257" s="67"/>
      <c r="M257" s="125">
        <f t="shared" si="12"/>
        <v>0</v>
      </c>
      <c r="N257" s="125">
        <f t="shared" si="13"/>
        <v>0</v>
      </c>
      <c r="O257" s="2"/>
      <c r="P257" s="2"/>
      <c r="Y257" s="1"/>
    </row>
    <row r="258" spans="3:25">
      <c r="C258" s="133">
        <v>6</v>
      </c>
      <c r="D258" s="132" t="s">
        <v>261</v>
      </c>
      <c r="E258" s="131"/>
      <c r="F258" s="131"/>
      <c r="G258" s="131"/>
      <c r="H258" s="131"/>
      <c r="I258" s="130">
        <v>1E-3</v>
      </c>
      <c r="J258" s="67"/>
      <c r="K258" s="67"/>
      <c r="M258" s="125">
        <f t="shared" si="12"/>
        <v>0</v>
      </c>
      <c r="N258" s="125">
        <f t="shared" si="13"/>
        <v>0</v>
      </c>
      <c r="O258" s="2"/>
      <c r="P258" s="2"/>
      <c r="Y258" s="1"/>
    </row>
    <row r="259" spans="3:25">
      <c r="C259" s="133">
        <v>6</v>
      </c>
      <c r="D259" s="132" t="s">
        <v>260</v>
      </c>
      <c r="E259" s="131"/>
      <c r="F259" s="131"/>
      <c r="G259" s="131"/>
      <c r="H259" s="131"/>
      <c r="I259" s="130">
        <v>1E-3</v>
      </c>
      <c r="J259" s="67"/>
      <c r="K259" s="67"/>
      <c r="M259" s="125">
        <f t="shared" si="12"/>
        <v>0</v>
      </c>
      <c r="N259" s="125">
        <f t="shared" si="13"/>
        <v>0</v>
      </c>
      <c r="O259" s="2"/>
      <c r="P259" s="2"/>
      <c r="Y259" s="1"/>
    </row>
    <row r="260" spans="3:25">
      <c r="C260" s="133">
        <v>6</v>
      </c>
      <c r="D260" s="132" t="s">
        <v>259</v>
      </c>
      <c r="E260" s="131"/>
      <c r="F260" s="131"/>
      <c r="G260" s="131"/>
      <c r="H260" s="131"/>
      <c r="I260" s="130">
        <v>1E-3</v>
      </c>
      <c r="J260" s="67"/>
      <c r="K260" s="67"/>
      <c r="M260" s="125">
        <f t="shared" si="12"/>
        <v>0</v>
      </c>
      <c r="N260" s="125">
        <f t="shared" si="13"/>
        <v>0</v>
      </c>
      <c r="O260" s="2"/>
      <c r="P260" s="2"/>
      <c r="Y260" s="1"/>
    </row>
    <row r="261" spans="3:25">
      <c r="C261" s="133">
        <v>6</v>
      </c>
      <c r="D261" s="132" t="s">
        <v>258</v>
      </c>
      <c r="E261" s="131"/>
      <c r="F261" s="131"/>
      <c r="G261" s="131"/>
      <c r="H261" s="131"/>
      <c r="I261" s="130">
        <v>1E-3</v>
      </c>
      <c r="J261" s="67"/>
      <c r="K261" s="67"/>
      <c r="M261" s="125">
        <f t="shared" si="12"/>
        <v>0</v>
      </c>
      <c r="N261" s="125">
        <f t="shared" si="13"/>
        <v>0</v>
      </c>
      <c r="O261" s="2"/>
      <c r="P261" s="2"/>
      <c r="Y261" s="1"/>
    </row>
    <row r="262" spans="3:25">
      <c r="C262" s="133">
        <v>6</v>
      </c>
      <c r="D262" s="132" t="s">
        <v>257</v>
      </c>
      <c r="E262" s="131"/>
      <c r="F262" s="131"/>
      <c r="G262" s="131"/>
      <c r="H262" s="131"/>
      <c r="I262" s="130">
        <v>1E-3</v>
      </c>
      <c r="J262" s="67"/>
      <c r="K262" s="67"/>
      <c r="M262" s="125">
        <f t="shared" si="12"/>
        <v>0</v>
      </c>
      <c r="N262" s="125">
        <f t="shared" si="13"/>
        <v>0</v>
      </c>
      <c r="O262" s="2"/>
      <c r="P262" s="2"/>
      <c r="Y262" s="1"/>
    </row>
    <row r="263" spans="3:25">
      <c r="C263" s="133">
        <v>6</v>
      </c>
      <c r="D263" s="132" t="s">
        <v>256</v>
      </c>
      <c r="E263" s="131"/>
      <c r="F263" s="131"/>
      <c r="G263" s="131"/>
      <c r="H263" s="131"/>
      <c r="I263" s="130">
        <v>1E-3</v>
      </c>
      <c r="J263" s="67"/>
      <c r="K263" s="67"/>
      <c r="M263" s="125">
        <f t="shared" si="12"/>
        <v>0</v>
      </c>
      <c r="N263" s="125">
        <f t="shared" si="13"/>
        <v>0</v>
      </c>
      <c r="O263" s="2"/>
      <c r="P263" s="2"/>
      <c r="Y263" s="1"/>
    </row>
    <row r="264" spans="3:25">
      <c r="C264" s="133">
        <v>6</v>
      </c>
      <c r="D264" s="132" t="s">
        <v>255</v>
      </c>
      <c r="E264" s="131"/>
      <c r="F264" s="131"/>
      <c r="G264" s="131"/>
      <c r="H264" s="131"/>
      <c r="I264" s="130">
        <v>1E-3</v>
      </c>
      <c r="J264" s="67"/>
      <c r="K264" s="67"/>
      <c r="M264" s="125">
        <f t="shared" si="12"/>
        <v>0</v>
      </c>
      <c r="N264" s="125">
        <f t="shared" si="13"/>
        <v>0</v>
      </c>
      <c r="O264" s="2"/>
      <c r="P264" s="2"/>
      <c r="Y264" s="1"/>
    </row>
    <row r="265" spans="3:25">
      <c r="C265" s="133">
        <v>6</v>
      </c>
      <c r="D265" s="132" t="s">
        <v>254</v>
      </c>
      <c r="E265" s="131"/>
      <c r="F265" s="131"/>
      <c r="G265" s="131"/>
      <c r="H265" s="131"/>
      <c r="I265" s="130">
        <v>1E-3</v>
      </c>
      <c r="J265" s="67"/>
      <c r="K265" s="67"/>
      <c r="M265" s="125">
        <f t="shared" si="12"/>
        <v>0</v>
      </c>
      <c r="N265" s="125">
        <f t="shared" si="13"/>
        <v>0</v>
      </c>
      <c r="O265" s="2"/>
      <c r="P265" s="2"/>
      <c r="Y265" s="1"/>
    </row>
    <row r="266" spans="3:25">
      <c r="C266" s="133">
        <v>6</v>
      </c>
      <c r="D266" s="132" t="s">
        <v>253</v>
      </c>
      <c r="E266" s="131"/>
      <c r="F266" s="131"/>
      <c r="G266" s="131"/>
      <c r="H266" s="131"/>
      <c r="I266" s="130">
        <v>1E-3</v>
      </c>
      <c r="J266" s="67"/>
      <c r="K266" s="67"/>
      <c r="M266" s="125">
        <f t="shared" si="12"/>
        <v>0</v>
      </c>
      <c r="N266" s="125">
        <f t="shared" si="13"/>
        <v>0</v>
      </c>
      <c r="O266" s="2"/>
      <c r="P266" s="2"/>
      <c r="Y266" s="1"/>
    </row>
    <row r="267" spans="3:25">
      <c r="C267" s="133">
        <v>6</v>
      </c>
      <c r="D267" s="132" t="s">
        <v>252</v>
      </c>
      <c r="E267" s="131"/>
      <c r="F267" s="131"/>
      <c r="G267" s="131"/>
      <c r="H267" s="131"/>
      <c r="I267" s="130">
        <v>1E-3</v>
      </c>
      <c r="J267" s="67"/>
      <c r="K267" s="67"/>
      <c r="M267" s="125">
        <f t="shared" si="12"/>
        <v>0</v>
      </c>
      <c r="N267" s="125">
        <f t="shared" si="13"/>
        <v>0</v>
      </c>
      <c r="O267" s="2"/>
      <c r="P267" s="2"/>
      <c r="Y267" s="1"/>
    </row>
    <row r="268" spans="3:25">
      <c r="C268" s="133">
        <v>6</v>
      </c>
      <c r="D268" s="132" t="s">
        <v>251</v>
      </c>
      <c r="E268" s="131"/>
      <c r="F268" s="131"/>
      <c r="G268" s="131"/>
      <c r="H268" s="131"/>
      <c r="I268" s="130">
        <v>1E-3</v>
      </c>
      <c r="J268" s="67"/>
      <c r="K268" s="67"/>
      <c r="M268" s="125">
        <f t="shared" si="12"/>
        <v>0</v>
      </c>
      <c r="N268" s="125">
        <f t="shared" si="13"/>
        <v>0</v>
      </c>
      <c r="O268" s="2"/>
      <c r="P268" s="2"/>
      <c r="Y268" s="1"/>
    </row>
    <row r="269" spans="3:25">
      <c r="C269" s="133">
        <v>6</v>
      </c>
      <c r="D269" s="132" t="s">
        <v>250</v>
      </c>
      <c r="E269" s="131"/>
      <c r="F269" s="131"/>
      <c r="G269" s="131"/>
      <c r="H269" s="131"/>
      <c r="I269" s="130">
        <v>1E-3</v>
      </c>
      <c r="J269" s="67"/>
      <c r="K269" s="67"/>
      <c r="M269" s="125">
        <f t="shared" si="12"/>
        <v>0</v>
      </c>
      <c r="N269" s="125">
        <f t="shared" si="13"/>
        <v>0</v>
      </c>
      <c r="O269" s="2"/>
      <c r="P269" s="2"/>
      <c r="Y269" s="1"/>
    </row>
    <row r="270" spans="3:25">
      <c r="C270" s="133">
        <v>6</v>
      </c>
      <c r="D270" s="132" t="s">
        <v>249</v>
      </c>
      <c r="E270" s="131"/>
      <c r="F270" s="131"/>
      <c r="G270" s="131"/>
      <c r="H270" s="131"/>
      <c r="I270" s="130">
        <v>1E-3</v>
      </c>
      <c r="J270" s="67"/>
      <c r="K270" s="67"/>
      <c r="M270" s="125">
        <f t="shared" si="12"/>
        <v>0</v>
      </c>
      <c r="N270" s="125">
        <f t="shared" si="13"/>
        <v>0</v>
      </c>
      <c r="O270" s="2"/>
      <c r="P270" s="2"/>
      <c r="Y270" s="1"/>
    </row>
    <row r="271" spans="3:25">
      <c r="C271" s="133">
        <v>6</v>
      </c>
      <c r="D271" s="132" t="s">
        <v>248</v>
      </c>
      <c r="E271" s="131"/>
      <c r="F271" s="131"/>
      <c r="G271" s="131"/>
      <c r="H271" s="131"/>
      <c r="I271" s="130">
        <v>1E-3</v>
      </c>
      <c r="J271" s="67"/>
      <c r="K271" s="67"/>
      <c r="M271" s="125">
        <f t="shared" si="12"/>
        <v>0</v>
      </c>
      <c r="N271" s="125">
        <f t="shared" si="13"/>
        <v>0</v>
      </c>
      <c r="O271" s="2"/>
      <c r="P271" s="2"/>
      <c r="Y271" s="1"/>
    </row>
    <row r="272" spans="3:25">
      <c r="C272" s="133">
        <v>6</v>
      </c>
      <c r="D272" s="132" t="s">
        <v>247</v>
      </c>
      <c r="E272" s="131"/>
      <c r="F272" s="131"/>
      <c r="G272" s="131"/>
      <c r="H272" s="131"/>
      <c r="I272" s="130">
        <v>1E-3</v>
      </c>
      <c r="J272" s="67"/>
      <c r="K272" s="67"/>
      <c r="M272" s="125">
        <f t="shared" si="12"/>
        <v>0</v>
      </c>
      <c r="N272" s="125">
        <f t="shared" si="13"/>
        <v>0</v>
      </c>
      <c r="O272" s="2"/>
      <c r="P272" s="2"/>
      <c r="Y272" s="1"/>
    </row>
    <row r="273" spans="3:25">
      <c r="C273" s="133">
        <v>6</v>
      </c>
      <c r="D273" s="132" t="s">
        <v>246</v>
      </c>
      <c r="E273" s="131"/>
      <c r="F273" s="131"/>
      <c r="G273" s="131"/>
      <c r="H273" s="131"/>
      <c r="I273" s="130">
        <v>1E-3</v>
      </c>
      <c r="J273" s="67"/>
      <c r="K273" s="67"/>
      <c r="M273" s="125">
        <f t="shared" si="12"/>
        <v>0</v>
      </c>
      <c r="N273" s="125">
        <f t="shared" si="13"/>
        <v>0</v>
      </c>
      <c r="O273" s="2"/>
      <c r="P273" s="2"/>
      <c r="Y273" s="1"/>
    </row>
    <row r="274" spans="3:25">
      <c r="C274" s="133">
        <v>6</v>
      </c>
      <c r="D274" s="132" t="s">
        <v>245</v>
      </c>
      <c r="E274" s="131"/>
      <c r="F274" s="131"/>
      <c r="G274" s="131"/>
      <c r="H274" s="131"/>
      <c r="I274" s="130">
        <v>1E-3</v>
      </c>
      <c r="J274" s="67"/>
      <c r="K274" s="67"/>
      <c r="M274" s="125">
        <f t="shared" si="12"/>
        <v>0</v>
      </c>
      <c r="N274" s="125">
        <f t="shared" si="13"/>
        <v>0</v>
      </c>
      <c r="O274" s="2"/>
      <c r="P274" s="2"/>
      <c r="Y274" s="1"/>
    </row>
    <row r="275" spans="3:25">
      <c r="C275" s="133">
        <v>6</v>
      </c>
      <c r="D275" s="132" t="s">
        <v>244</v>
      </c>
      <c r="E275" s="131"/>
      <c r="F275" s="131"/>
      <c r="G275" s="131"/>
      <c r="H275" s="131"/>
      <c r="I275" s="130">
        <v>1E-3</v>
      </c>
      <c r="J275" s="67"/>
      <c r="K275" s="67"/>
      <c r="M275" s="125">
        <f t="shared" si="12"/>
        <v>0</v>
      </c>
      <c r="N275" s="125">
        <f t="shared" si="13"/>
        <v>0</v>
      </c>
      <c r="O275" s="2"/>
      <c r="P275" s="2"/>
      <c r="Y275" s="1"/>
    </row>
    <row r="276" spans="3:25">
      <c r="C276" s="133">
        <v>6</v>
      </c>
      <c r="D276" s="132" t="s">
        <v>243</v>
      </c>
      <c r="E276" s="131"/>
      <c r="F276" s="131"/>
      <c r="G276" s="131"/>
      <c r="H276" s="131"/>
      <c r="I276" s="130">
        <v>1E-3</v>
      </c>
      <c r="J276" s="67"/>
      <c r="K276" s="67"/>
      <c r="M276" s="125">
        <f t="shared" si="12"/>
        <v>0</v>
      </c>
      <c r="N276" s="125">
        <f t="shared" si="13"/>
        <v>0</v>
      </c>
      <c r="O276" s="2"/>
      <c r="P276" s="2"/>
      <c r="Y276" s="1"/>
    </row>
    <row r="277" spans="3:25">
      <c r="C277" s="133">
        <v>6</v>
      </c>
      <c r="D277" s="132" t="s">
        <v>242</v>
      </c>
      <c r="E277" s="131"/>
      <c r="F277" s="131"/>
      <c r="G277" s="131"/>
      <c r="H277" s="131"/>
      <c r="I277" s="130">
        <v>1E-3</v>
      </c>
      <c r="J277" s="67"/>
      <c r="K277" s="67"/>
      <c r="M277" s="125">
        <f t="shared" si="12"/>
        <v>0</v>
      </c>
      <c r="N277" s="125">
        <f t="shared" si="13"/>
        <v>0</v>
      </c>
      <c r="O277" s="2"/>
      <c r="P277" s="2"/>
      <c r="Y277" s="1"/>
    </row>
    <row r="278" spans="3:25">
      <c r="C278" s="133">
        <v>6</v>
      </c>
      <c r="D278" s="132" t="s">
        <v>241</v>
      </c>
      <c r="E278" s="131"/>
      <c r="F278" s="131"/>
      <c r="G278" s="131"/>
      <c r="H278" s="131"/>
      <c r="I278" s="130">
        <v>1E-3</v>
      </c>
      <c r="J278" s="67"/>
      <c r="K278" s="67"/>
      <c r="M278" s="125">
        <f t="shared" si="12"/>
        <v>0</v>
      </c>
      <c r="N278" s="125">
        <f t="shared" si="13"/>
        <v>0</v>
      </c>
      <c r="O278" s="2"/>
      <c r="P278" s="2"/>
      <c r="Y278" s="1"/>
    </row>
    <row r="279" spans="3:25">
      <c r="C279" s="133">
        <v>6</v>
      </c>
      <c r="D279" s="132" t="s">
        <v>240</v>
      </c>
      <c r="E279" s="131"/>
      <c r="F279" s="131"/>
      <c r="G279" s="131"/>
      <c r="H279" s="131"/>
      <c r="I279" s="130">
        <v>1E-3</v>
      </c>
      <c r="J279" s="67"/>
      <c r="K279" s="67"/>
      <c r="M279" s="125">
        <f t="shared" si="12"/>
        <v>0</v>
      </c>
      <c r="N279" s="125">
        <f t="shared" si="13"/>
        <v>0</v>
      </c>
      <c r="O279" s="2"/>
      <c r="P279" s="2"/>
      <c r="Y279" s="1"/>
    </row>
    <row r="280" spans="3:25">
      <c r="C280" s="133">
        <v>6</v>
      </c>
      <c r="D280" s="132" t="s">
        <v>239</v>
      </c>
      <c r="E280" s="131"/>
      <c r="F280" s="131"/>
      <c r="G280" s="131"/>
      <c r="H280" s="131"/>
      <c r="I280" s="130">
        <v>1E-3</v>
      </c>
      <c r="J280" s="67"/>
      <c r="K280" s="67"/>
      <c r="M280" s="125">
        <f t="shared" si="12"/>
        <v>0</v>
      </c>
      <c r="N280" s="125">
        <f t="shared" si="13"/>
        <v>0</v>
      </c>
      <c r="O280" s="2"/>
      <c r="P280" s="2"/>
      <c r="Y280" s="1"/>
    </row>
    <row r="281" spans="3:25">
      <c r="C281" s="133">
        <v>6</v>
      </c>
      <c r="D281" s="132" t="s">
        <v>238</v>
      </c>
      <c r="E281" s="131"/>
      <c r="F281" s="131"/>
      <c r="G281" s="131"/>
      <c r="H281" s="131"/>
      <c r="I281" s="130">
        <v>1E-3</v>
      </c>
      <c r="J281" s="67"/>
      <c r="K281" s="67"/>
      <c r="M281" s="125">
        <f t="shared" si="12"/>
        <v>0</v>
      </c>
      <c r="N281" s="125">
        <f t="shared" si="13"/>
        <v>0</v>
      </c>
      <c r="O281" s="2"/>
      <c r="P281" s="2"/>
      <c r="Y281" s="1"/>
    </row>
    <row r="282" spans="3:25">
      <c r="C282" s="133">
        <v>6</v>
      </c>
      <c r="D282" s="132" t="s">
        <v>237</v>
      </c>
      <c r="E282" s="131"/>
      <c r="F282" s="131"/>
      <c r="G282" s="131"/>
      <c r="H282" s="131"/>
      <c r="I282" s="130">
        <v>1E-3</v>
      </c>
      <c r="J282" s="67"/>
      <c r="K282" s="67"/>
      <c r="M282" s="125">
        <f t="shared" si="12"/>
        <v>0</v>
      </c>
      <c r="N282" s="125">
        <f t="shared" si="13"/>
        <v>0</v>
      </c>
      <c r="O282" s="2"/>
      <c r="P282" s="2"/>
      <c r="Y282" s="1"/>
    </row>
    <row r="283" spans="3:25">
      <c r="C283" s="133">
        <v>6</v>
      </c>
      <c r="D283" s="132" t="s">
        <v>236</v>
      </c>
      <c r="E283" s="131"/>
      <c r="F283" s="131"/>
      <c r="G283" s="131"/>
      <c r="H283" s="131"/>
      <c r="I283" s="130">
        <v>1E-3</v>
      </c>
      <c r="J283" s="67"/>
      <c r="K283" s="67"/>
      <c r="M283" s="125">
        <f t="shared" si="12"/>
        <v>0</v>
      </c>
      <c r="N283" s="125">
        <f t="shared" si="13"/>
        <v>0</v>
      </c>
      <c r="O283" s="2"/>
      <c r="P283" s="2"/>
      <c r="Y283" s="1"/>
    </row>
    <row r="284" spans="3:25">
      <c r="C284" s="133">
        <v>6</v>
      </c>
      <c r="D284" s="132" t="s">
        <v>235</v>
      </c>
      <c r="E284" s="131"/>
      <c r="F284" s="131"/>
      <c r="G284" s="131"/>
      <c r="H284" s="131"/>
      <c r="I284" s="130">
        <v>1E-3</v>
      </c>
      <c r="J284" s="67"/>
      <c r="K284" s="67"/>
      <c r="M284" s="125">
        <f t="shared" si="12"/>
        <v>0</v>
      </c>
      <c r="N284" s="125">
        <f t="shared" si="13"/>
        <v>0</v>
      </c>
      <c r="O284" s="2"/>
      <c r="P284" s="2"/>
      <c r="Y284" s="1"/>
    </row>
    <row r="285" spans="3:25">
      <c r="C285" s="133">
        <v>6</v>
      </c>
      <c r="D285" s="132" t="s">
        <v>234</v>
      </c>
      <c r="E285" s="131"/>
      <c r="F285" s="131"/>
      <c r="G285" s="131"/>
      <c r="H285" s="131"/>
      <c r="I285" s="130">
        <v>1E-3</v>
      </c>
      <c r="J285" s="67"/>
      <c r="K285" s="67"/>
      <c r="M285" s="125">
        <f t="shared" si="12"/>
        <v>0</v>
      </c>
      <c r="N285" s="125">
        <f t="shared" si="13"/>
        <v>0</v>
      </c>
      <c r="O285" s="2"/>
      <c r="P285" s="2"/>
      <c r="Y285" s="1"/>
    </row>
    <row r="286" spans="3:25">
      <c r="C286" s="133">
        <v>6</v>
      </c>
      <c r="D286" s="132" t="s">
        <v>233</v>
      </c>
      <c r="E286" s="131"/>
      <c r="F286" s="131"/>
      <c r="G286" s="131"/>
      <c r="H286" s="131"/>
      <c r="I286" s="130">
        <v>1E-3</v>
      </c>
      <c r="J286" s="67"/>
      <c r="K286" s="67"/>
      <c r="M286" s="125">
        <f t="shared" si="12"/>
        <v>0</v>
      </c>
      <c r="N286" s="125">
        <f t="shared" si="13"/>
        <v>0</v>
      </c>
      <c r="O286" s="2"/>
      <c r="P286" s="2"/>
      <c r="Y286" s="1"/>
    </row>
    <row r="287" spans="3:25">
      <c r="C287" s="133">
        <v>6</v>
      </c>
      <c r="D287" s="132" t="s">
        <v>232</v>
      </c>
      <c r="E287" s="131"/>
      <c r="F287" s="131"/>
      <c r="G287" s="131"/>
      <c r="H287" s="131"/>
      <c r="I287" s="130">
        <v>1E-3</v>
      </c>
      <c r="J287" s="67"/>
      <c r="K287" s="67"/>
      <c r="M287" s="125">
        <f t="shared" si="12"/>
        <v>0</v>
      </c>
      <c r="N287" s="125">
        <f t="shared" si="13"/>
        <v>0</v>
      </c>
      <c r="O287" s="2"/>
      <c r="P287" s="2"/>
      <c r="Y287" s="1"/>
    </row>
    <row r="288" spans="3:25">
      <c r="C288" s="133">
        <v>6</v>
      </c>
      <c r="D288" s="132" t="s">
        <v>231</v>
      </c>
      <c r="E288" s="131"/>
      <c r="F288" s="131"/>
      <c r="G288" s="131"/>
      <c r="H288" s="131"/>
      <c r="I288" s="130">
        <v>1E-3</v>
      </c>
      <c r="J288" s="67"/>
      <c r="K288" s="67"/>
      <c r="M288" s="125">
        <f t="shared" ref="M288:M351" si="14">E$159*E288+F$159*F288+G$159*G288+H$159*H288</f>
        <v>0</v>
      </c>
      <c r="N288" s="125">
        <f t="shared" ref="N288:N351" si="15">M288*I288</f>
        <v>0</v>
      </c>
      <c r="O288" s="2"/>
      <c r="P288" s="2"/>
      <c r="Y288" s="1"/>
    </row>
    <row r="289" spans="3:25">
      <c r="C289" s="133">
        <v>6</v>
      </c>
      <c r="D289" s="132" t="s">
        <v>230</v>
      </c>
      <c r="E289" s="131"/>
      <c r="F289" s="131"/>
      <c r="G289" s="131"/>
      <c r="H289" s="131"/>
      <c r="I289" s="130">
        <v>1E-3</v>
      </c>
      <c r="J289" s="67"/>
      <c r="K289" s="67"/>
      <c r="M289" s="125">
        <f t="shared" si="14"/>
        <v>0</v>
      </c>
      <c r="N289" s="125">
        <f t="shared" si="15"/>
        <v>0</v>
      </c>
      <c r="O289" s="2"/>
      <c r="P289" s="2"/>
      <c r="Y289" s="1"/>
    </row>
    <row r="290" spans="3:25">
      <c r="C290" s="133">
        <v>6</v>
      </c>
      <c r="D290" s="132" t="s">
        <v>229</v>
      </c>
      <c r="E290" s="131"/>
      <c r="F290" s="131"/>
      <c r="G290" s="131"/>
      <c r="H290" s="131"/>
      <c r="I290" s="130">
        <v>1E-3</v>
      </c>
      <c r="J290" s="67"/>
      <c r="K290" s="67"/>
      <c r="M290" s="125">
        <f t="shared" si="14"/>
        <v>0</v>
      </c>
      <c r="N290" s="125">
        <f t="shared" si="15"/>
        <v>0</v>
      </c>
      <c r="O290" s="2"/>
      <c r="P290" s="2"/>
      <c r="Y290" s="1"/>
    </row>
    <row r="291" spans="3:25">
      <c r="C291" s="133">
        <v>6</v>
      </c>
      <c r="D291" s="132" t="s">
        <v>228</v>
      </c>
      <c r="E291" s="131"/>
      <c r="F291" s="131"/>
      <c r="G291" s="131"/>
      <c r="H291" s="131"/>
      <c r="I291" s="130">
        <v>1E-3</v>
      </c>
      <c r="J291" s="67"/>
      <c r="K291" s="67"/>
      <c r="M291" s="125">
        <f t="shared" si="14"/>
        <v>0</v>
      </c>
      <c r="N291" s="125">
        <f t="shared" si="15"/>
        <v>0</v>
      </c>
      <c r="O291" s="2"/>
      <c r="P291" s="2"/>
      <c r="Y291" s="1"/>
    </row>
    <row r="292" spans="3:25">
      <c r="C292" s="133">
        <v>6</v>
      </c>
      <c r="D292" s="132" t="s">
        <v>227</v>
      </c>
      <c r="E292" s="131"/>
      <c r="F292" s="131"/>
      <c r="G292" s="131"/>
      <c r="H292" s="131"/>
      <c r="I292" s="130">
        <v>1E-3</v>
      </c>
      <c r="J292" s="67"/>
      <c r="K292" s="67"/>
      <c r="M292" s="125">
        <f t="shared" si="14"/>
        <v>0</v>
      </c>
      <c r="N292" s="125">
        <f t="shared" si="15"/>
        <v>0</v>
      </c>
      <c r="O292" s="2"/>
      <c r="P292" s="2"/>
      <c r="Y292" s="1"/>
    </row>
    <row r="293" spans="3:25">
      <c r="C293" s="133">
        <v>6</v>
      </c>
      <c r="D293" s="132" t="s">
        <v>226</v>
      </c>
      <c r="E293" s="131"/>
      <c r="F293" s="131"/>
      <c r="G293" s="131"/>
      <c r="H293" s="131"/>
      <c r="I293" s="130">
        <v>1E-3</v>
      </c>
      <c r="J293" s="67"/>
      <c r="K293" s="67"/>
      <c r="M293" s="125">
        <f t="shared" si="14"/>
        <v>0</v>
      </c>
      <c r="N293" s="125">
        <f t="shared" si="15"/>
        <v>0</v>
      </c>
      <c r="O293" s="2"/>
      <c r="P293" s="2"/>
      <c r="Y293" s="1"/>
    </row>
    <row r="294" spans="3:25">
      <c r="C294" s="133">
        <v>6</v>
      </c>
      <c r="D294" s="132" t="s">
        <v>225</v>
      </c>
      <c r="E294" s="131"/>
      <c r="F294" s="131"/>
      <c r="G294" s="131"/>
      <c r="H294" s="131"/>
      <c r="I294" s="130">
        <v>1E-3</v>
      </c>
      <c r="J294" s="67"/>
      <c r="K294" s="67"/>
      <c r="M294" s="125">
        <f t="shared" si="14"/>
        <v>0</v>
      </c>
      <c r="N294" s="125">
        <f t="shared" si="15"/>
        <v>0</v>
      </c>
      <c r="O294" s="2"/>
      <c r="P294" s="2"/>
      <c r="Y294" s="1"/>
    </row>
    <row r="295" spans="3:25">
      <c r="C295" s="133">
        <v>6</v>
      </c>
      <c r="D295" s="132" t="s">
        <v>224</v>
      </c>
      <c r="E295" s="131"/>
      <c r="F295" s="131"/>
      <c r="G295" s="131"/>
      <c r="H295" s="131"/>
      <c r="I295" s="130">
        <v>1E-3</v>
      </c>
      <c r="J295" s="67"/>
      <c r="K295" s="67"/>
      <c r="M295" s="125">
        <f t="shared" si="14"/>
        <v>0</v>
      </c>
      <c r="N295" s="125">
        <f t="shared" si="15"/>
        <v>0</v>
      </c>
      <c r="O295" s="2"/>
      <c r="P295" s="2"/>
      <c r="Y295" s="1"/>
    </row>
    <row r="296" spans="3:25">
      <c r="C296" s="133">
        <v>6</v>
      </c>
      <c r="D296" s="132" t="s">
        <v>223</v>
      </c>
      <c r="E296" s="131"/>
      <c r="F296" s="131"/>
      <c r="G296" s="131"/>
      <c r="H296" s="131"/>
      <c r="I296" s="130">
        <v>1E-3</v>
      </c>
      <c r="J296" s="67"/>
      <c r="K296" s="67"/>
      <c r="M296" s="125">
        <f t="shared" si="14"/>
        <v>0</v>
      </c>
      <c r="N296" s="125">
        <f t="shared" si="15"/>
        <v>0</v>
      </c>
      <c r="O296" s="2"/>
      <c r="P296" s="2"/>
      <c r="Y296" s="1"/>
    </row>
    <row r="297" spans="3:25">
      <c r="C297" s="133">
        <v>6</v>
      </c>
      <c r="D297" s="132" t="s">
        <v>222</v>
      </c>
      <c r="E297" s="131"/>
      <c r="F297" s="131"/>
      <c r="G297" s="131"/>
      <c r="H297" s="131"/>
      <c r="I297" s="130">
        <v>1E-3</v>
      </c>
      <c r="J297" s="67"/>
      <c r="K297" s="67"/>
      <c r="M297" s="125">
        <f t="shared" si="14"/>
        <v>0</v>
      </c>
      <c r="N297" s="125">
        <f t="shared" si="15"/>
        <v>0</v>
      </c>
      <c r="O297" s="2"/>
      <c r="P297" s="2"/>
      <c r="Y297" s="1"/>
    </row>
    <row r="298" spans="3:25">
      <c r="C298" s="133">
        <v>6</v>
      </c>
      <c r="D298" s="132" t="s">
        <v>221</v>
      </c>
      <c r="E298" s="131"/>
      <c r="F298" s="131"/>
      <c r="G298" s="131"/>
      <c r="H298" s="131"/>
      <c r="I298" s="130">
        <v>1E-3</v>
      </c>
      <c r="J298" s="67"/>
      <c r="K298" s="67"/>
      <c r="M298" s="125">
        <f t="shared" si="14"/>
        <v>0</v>
      </c>
      <c r="N298" s="125">
        <f t="shared" si="15"/>
        <v>0</v>
      </c>
      <c r="O298" s="2"/>
      <c r="P298" s="2"/>
      <c r="Y298" s="1"/>
    </row>
    <row r="299" spans="3:25">
      <c r="C299" s="133">
        <v>6</v>
      </c>
      <c r="D299" s="132" t="s">
        <v>220</v>
      </c>
      <c r="E299" s="131"/>
      <c r="F299" s="131"/>
      <c r="G299" s="131"/>
      <c r="H299" s="131"/>
      <c r="I299" s="130">
        <v>1E-3</v>
      </c>
      <c r="J299" s="67"/>
      <c r="K299" s="67"/>
      <c r="M299" s="125">
        <f t="shared" si="14"/>
        <v>0</v>
      </c>
      <c r="N299" s="125">
        <f t="shared" si="15"/>
        <v>0</v>
      </c>
      <c r="O299" s="2"/>
      <c r="P299" s="2"/>
      <c r="Y299" s="1"/>
    </row>
    <row r="300" spans="3:25">
      <c r="C300" s="133">
        <v>7</v>
      </c>
      <c r="D300" s="132" t="s">
        <v>219</v>
      </c>
      <c r="E300" s="131"/>
      <c r="F300" s="131"/>
      <c r="G300" s="131"/>
      <c r="H300" s="131"/>
      <c r="I300" s="130">
        <v>1E-3</v>
      </c>
      <c r="J300" s="67"/>
      <c r="K300" s="67"/>
      <c r="M300" s="125">
        <f t="shared" si="14"/>
        <v>0</v>
      </c>
      <c r="N300" s="125">
        <f t="shared" si="15"/>
        <v>0</v>
      </c>
      <c r="O300" s="2"/>
      <c r="P300" s="2"/>
      <c r="Y300" s="1"/>
    </row>
    <row r="301" spans="3:25">
      <c r="C301" s="133">
        <v>7</v>
      </c>
      <c r="D301" s="132" t="s">
        <v>218</v>
      </c>
      <c r="E301" s="131"/>
      <c r="F301" s="131"/>
      <c r="G301" s="131"/>
      <c r="H301" s="131"/>
      <c r="I301" s="130">
        <v>1E-3</v>
      </c>
      <c r="J301" s="67"/>
      <c r="K301" s="67"/>
      <c r="M301" s="125">
        <f t="shared" si="14"/>
        <v>0</v>
      </c>
      <c r="N301" s="125">
        <f t="shared" si="15"/>
        <v>0</v>
      </c>
      <c r="O301" s="2"/>
      <c r="P301" s="2"/>
      <c r="Y301" s="1"/>
    </row>
    <row r="302" spans="3:25">
      <c r="C302" s="133">
        <v>7</v>
      </c>
      <c r="D302" s="132" t="s">
        <v>217</v>
      </c>
      <c r="E302" s="131"/>
      <c r="F302" s="131"/>
      <c r="G302" s="131"/>
      <c r="H302" s="131"/>
      <c r="I302" s="130">
        <v>1E-3</v>
      </c>
      <c r="J302" s="67"/>
      <c r="K302" s="67"/>
      <c r="M302" s="125">
        <f t="shared" si="14"/>
        <v>0</v>
      </c>
      <c r="N302" s="125">
        <f t="shared" si="15"/>
        <v>0</v>
      </c>
      <c r="O302" s="2"/>
      <c r="P302" s="2"/>
      <c r="Y302" s="1"/>
    </row>
    <row r="303" spans="3:25">
      <c r="C303" s="133">
        <v>7</v>
      </c>
      <c r="D303" s="132" t="s">
        <v>216</v>
      </c>
      <c r="E303" s="131"/>
      <c r="F303" s="131"/>
      <c r="G303" s="131"/>
      <c r="H303" s="131"/>
      <c r="I303" s="130">
        <v>1E-3</v>
      </c>
      <c r="J303" s="67"/>
      <c r="K303" s="67"/>
      <c r="M303" s="125">
        <f t="shared" si="14"/>
        <v>0</v>
      </c>
      <c r="N303" s="125">
        <f t="shared" si="15"/>
        <v>0</v>
      </c>
      <c r="O303" s="2"/>
      <c r="P303" s="2"/>
      <c r="Y303" s="1"/>
    </row>
    <row r="304" spans="3:25">
      <c r="C304" s="133">
        <v>7</v>
      </c>
      <c r="D304" s="132" t="s">
        <v>215</v>
      </c>
      <c r="E304" s="131"/>
      <c r="F304" s="131"/>
      <c r="G304" s="131"/>
      <c r="H304" s="131"/>
      <c r="I304" s="130">
        <v>1E-3</v>
      </c>
      <c r="J304" s="67"/>
      <c r="K304" s="67"/>
      <c r="M304" s="125">
        <f t="shared" si="14"/>
        <v>0</v>
      </c>
      <c r="N304" s="125">
        <f t="shared" si="15"/>
        <v>0</v>
      </c>
      <c r="O304" s="2"/>
      <c r="P304" s="2"/>
      <c r="Y304" s="1"/>
    </row>
    <row r="305" spans="3:25">
      <c r="C305" s="133">
        <v>7</v>
      </c>
      <c r="D305" s="132" t="s">
        <v>214</v>
      </c>
      <c r="E305" s="131"/>
      <c r="F305" s="131"/>
      <c r="G305" s="131"/>
      <c r="H305" s="131"/>
      <c r="I305" s="130">
        <v>1E-3</v>
      </c>
      <c r="J305" s="67"/>
      <c r="K305" s="67"/>
      <c r="M305" s="125">
        <f t="shared" si="14"/>
        <v>0</v>
      </c>
      <c r="N305" s="125">
        <f t="shared" si="15"/>
        <v>0</v>
      </c>
      <c r="O305" s="2"/>
      <c r="P305" s="2"/>
      <c r="Y305" s="1"/>
    </row>
    <row r="306" spans="3:25">
      <c r="C306" s="133">
        <v>7</v>
      </c>
      <c r="D306" s="132" t="s">
        <v>213</v>
      </c>
      <c r="E306" s="131"/>
      <c r="F306" s="131"/>
      <c r="G306" s="131"/>
      <c r="H306" s="131"/>
      <c r="I306" s="130">
        <v>1E-3</v>
      </c>
      <c r="J306" s="67"/>
      <c r="K306" s="67"/>
      <c r="M306" s="125">
        <f t="shared" si="14"/>
        <v>0</v>
      </c>
      <c r="N306" s="125">
        <f t="shared" si="15"/>
        <v>0</v>
      </c>
      <c r="O306" s="2"/>
      <c r="P306" s="2"/>
      <c r="Y306" s="1"/>
    </row>
    <row r="307" spans="3:25">
      <c r="C307" s="133">
        <v>7</v>
      </c>
      <c r="D307" s="132" t="s">
        <v>212</v>
      </c>
      <c r="E307" s="131"/>
      <c r="F307" s="131"/>
      <c r="G307" s="131"/>
      <c r="H307" s="131"/>
      <c r="I307" s="130">
        <v>1E-3</v>
      </c>
      <c r="J307" s="67"/>
      <c r="K307" s="67"/>
      <c r="M307" s="125">
        <f t="shared" si="14"/>
        <v>0</v>
      </c>
      <c r="N307" s="125">
        <f t="shared" si="15"/>
        <v>0</v>
      </c>
      <c r="O307" s="2"/>
      <c r="P307" s="2"/>
      <c r="Y307" s="1"/>
    </row>
    <row r="308" spans="3:25">
      <c r="C308" s="133">
        <v>7</v>
      </c>
      <c r="D308" s="132" t="s">
        <v>211</v>
      </c>
      <c r="E308" s="131"/>
      <c r="F308" s="131"/>
      <c r="G308" s="131"/>
      <c r="H308" s="131"/>
      <c r="I308" s="130">
        <v>1E-3</v>
      </c>
      <c r="J308" s="67"/>
      <c r="K308" s="67"/>
      <c r="M308" s="125">
        <f t="shared" si="14"/>
        <v>0</v>
      </c>
      <c r="N308" s="125">
        <f t="shared" si="15"/>
        <v>0</v>
      </c>
      <c r="O308" s="2"/>
      <c r="P308" s="2"/>
      <c r="Y308" s="1"/>
    </row>
    <row r="309" spans="3:25">
      <c r="C309" s="133">
        <v>7</v>
      </c>
      <c r="D309" s="132" t="s">
        <v>210</v>
      </c>
      <c r="E309" s="131"/>
      <c r="F309" s="131"/>
      <c r="G309" s="131"/>
      <c r="H309" s="131"/>
      <c r="I309" s="130">
        <v>1E-3</v>
      </c>
      <c r="J309" s="67"/>
      <c r="K309" s="67"/>
      <c r="M309" s="125">
        <f t="shared" si="14"/>
        <v>0</v>
      </c>
      <c r="N309" s="125">
        <f t="shared" si="15"/>
        <v>0</v>
      </c>
      <c r="O309" s="2"/>
      <c r="P309" s="2"/>
      <c r="Y309" s="1"/>
    </row>
    <row r="310" spans="3:25">
      <c r="C310" s="133">
        <v>7</v>
      </c>
      <c r="D310" s="132" t="s">
        <v>209</v>
      </c>
      <c r="E310" s="131"/>
      <c r="F310" s="131"/>
      <c r="G310" s="131"/>
      <c r="H310" s="131"/>
      <c r="I310" s="130">
        <v>1E-3</v>
      </c>
      <c r="J310" s="67"/>
      <c r="K310" s="67"/>
      <c r="M310" s="125">
        <f t="shared" si="14"/>
        <v>0</v>
      </c>
      <c r="N310" s="125">
        <f t="shared" si="15"/>
        <v>0</v>
      </c>
      <c r="O310" s="2"/>
      <c r="P310" s="2"/>
      <c r="Y310" s="1"/>
    </row>
    <row r="311" spans="3:25">
      <c r="C311" s="133">
        <v>7</v>
      </c>
      <c r="D311" s="132" t="s">
        <v>208</v>
      </c>
      <c r="E311" s="131"/>
      <c r="F311" s="131"/>
      <c r="G311" s="131"/>
      <c r="H311" s="131"/>
      <c r="I311" s="130">
        <v>1E-3</v>
      </c>
      <c r="J311" s="67"/>
      <c r="K311" s="67"/>
      <c r="M311" s="125">
        <f t="shared" si="14"/>
        <v>0</v>
      </c>
      <c r="N311" s="125">
        <f t="shared" si="15"/>
        <v>0</v>
      </c>
      <c r="O311" s="2"/>
      <c r="P311" s="2"/>
      <c r="Y311" s="1"/>
    </row>
    <row r="312" spans="3:25">
      <c r="C312" s="133">
        <v>7</v>
      </c>
      <c r="D312" s="132" t="s">
        <v>207</v>
      </c>
      <c r="E312" s="131"/>
      <c r="F312" s="131"/>
      <c r="G312" s="131"/>
      <c r="H312" s="131"/>
      <c r="I312" s="130">
        <v>1E-3</v>
      </c>
      <c r="J312" s="67"/>
      <c r="K312" s="67"/>
      <c r="M312" s="125">
        <f t="shared" si="14"/>
        <v>0</v>
      </c>
      <c r="N312" s="125">
        <f t="shared" si="15"/>
        <v>0</v>
      </c>
      <c r="O312" s="2"/>
      <c r="P312" s="2"/>
      <c r="Y312" s="1"/>
    </row>
    <row r="313" spans="3:25">
      <c r="C313" s="133">
        <v>7</v>
      </c>
      <c r="D313" s="132" t="s">
        <v>206</v>
      </c>
      <c r="E313" s="131"/>
      <c r="F313" s="131"/>
      <c r="G313" s="131"/>
      <c r="H313" s="131"/>
      <c r="I313" s="130">
        <v>1E-3</v>
      </c>
      <c r="J313" s="67"/>
      <c r="K313" s="67"/>
      <c r="M313" s="125">
        <f t="shared" si="14"/>
        <v>0</v>
      </c>
      <c r="N313" s="125">
        <f t="shared" si="15"/>
        <v>0</v>
      </c>
      <c r="O313" s="2"/>
      <c r="P313" s="2"/>
      <c r="Y313" s="1"/>
    </row>
    <row r="314" spans="3:25">
      <c r="C314" s="133">
        <v>7</v>
      </c>
      <c r="D314" s="132" t="s">
        <v>205</v>
      </c>
      <c r="E314" s="131"/>
      <c r="F314" s="131"/>
      <c r="G314" s="131"/>
      <c r="H314" s="131"/>
      <c r="I314" s="130">
        <v>1E-3</v>
      </c>
      <c r="J314" s="67"/>
      <c r="K314" s="67"/>
      <c r="M314" s="125">
        <f t="shared" si="14"/>
        <v>0</v>
      </c>
      <c r="N314" s="125">
        <f t="shared" si="15"/>
        <v>0</v>
      </c>
      <c r="O314" s="2"/>
      <c r="P314" s="2"/>
      <c r="Y314" s="1"/>
    </row>
    <row r="315" spans="3:25">
      <c r="C315" s="133">
        <v>7</v>
      </c>
      <c r="D315" s="132" t="s">
        <v>204</v>
      </c>
      <c r="E315" s="131"/>
      <c r="F315" s="131"/>
      <c r="G315" s="131"/>
      <c r="H315" s="131"/>
      <c r="I315" s="130">
        <v>1E-3</v>
      </c>
      <c r="J315" s="67"/>
      <c r="K315" s="67"/>
      <c r="M315" s="125">
        <f t="shared" si="14"/>
        <v>0</v>
      </c>
      <c r="N315" s="125">
        <f t="shared" si="15"/>
        <v>0</v>
      </c>
      <c r="O315" s="2"/>
      <c r="P315" s="2"/>
      <c r="Y315" s="1"/>
    </row>
    <row r="316" spans="3:25">
      <c r="C316" s="133">
        <v>7</v>
      </c>
      <c r="D316" s="132" t="s">
        <v>203</v>
      </c>
      <c r="E316" s="131"/>
      <c r="F316" s="131"/>
      <c r="G316" s="131"/>
      <c r="H316" s="131"/>
      <c r="I316" s="130">
        <v>1E-3</v>
      </c>
      <c r="J316" s="67"/>
      <c r="K316" s="67"/>
      <c r="M316" s="125">
        <f t="shared" si="14"/>
        <v>0</v>
      </c>
      <c r="N316" s="125">
        <f t="shared" si="15"/>
        <v>0</v>
      </c>
      <c r="O316" s="2"/>
      <c r="P316" s="2"/>
      <c r="Y316" s="1"/>
    </row>
    <row r="317" spans="3:25">
      <c r="C317" s="133">
        <v>7</v>
      </c>
      <c r="D317" s="132" t="s">
        <v>202</v>
      </c>
      <c r="E317" s="131"/>
      <c r="F317" s="131"/>
      <c r="G317" s="131"/>
      <c r="H317" s="131"/>
      <c r="I317" s="130">
        <v>1E-3</v>
      </c>
      <c r="J317" s="67"/>
      <c r="K317" s="67"/>
      <c r="M317" s="125">
        <f t="shared" si="14"/>
        <v>0</v>
      </c>
      <c r="N317" s="125">
        <f t="shared" si="15"/>
        <v>0</v>
      </c>
      <c r="O317" s="2"/>
      <c r="P317" s="2"/>
      <c r="Y317" s="1"/>
    </row>
    <row r="318" spans="3:25">
      <c r="C318" s="133">
        <v>7</v>
      </c>
      <c r="D318" s="132" t="s">
        <v>201</v>
      </c>
      <c r="E318" s="131"/>
      <c r="F318" s="131"/>
      <c r="G318" s="131"/>
      <c r="H318" s="131"/>
      <c r="I318" s="130">
        <v>1E-3</v>
      </c>
      <c r="J318" s="67"/>
      <c r="K318" s="67"/>
      <c r="M318" s="125">
        <f t="shared" si="14"/>
        <v>0</v>
      </c>
      <c r="N318" s="125">
        <f t="shared" si="15"/>
        <v>0</v>
      </c>
      <c r="O318" s="2"/>
      <c r="P318" s="2"/>
      <c r="Y318" s="1"/>
    </row>
    <row r="319" spans="3:25">
      <c r="C319" s="133">
        <v>7</v>
      </c>
      <c r="D319" s="132" t="s">
        <v>200</v>
      </c>
      <c r="E319" s="131"/>
      <c r="F319" s="131"/>
      <c r="G319" s="131"/>
      <c r="H319" s="131"/>
      <c r="I319" s="130">
        <v>1E-3</v>
      </c>
      <c r="J319" s="67"/>
      <c r="K319" s="67"/>
      <c r="M319" s="125">
        <f t="shared" si="14"/>
        <v>0</v>
      </c>
      <c r="N319" s="125">
        <f t="shared" si="15"/>
        <v>0</v>
      </c>
      <c r="O319" s="2"/>
      <c r="P319" s="2"/>
      <c r="Y319" s="1"/>
    </row>
    <row r="320" spans="3:25">
      <c r="C320" s="133">
        <v>7</v>
      </c>
      <c r="D320" s="132" t="s">
        <v>199</v>
      </c>
      <c r="E320" s="131"/>
      <c r="F320" s="131"/>
      <c r="G320" s="131"/>
      <c r="H320" s="131"/>
      <c r="I320" s="130">
        <v>1E-3</v>
      </c>
      <c r="J320" s="67"/>
      <c r="K320" s="67"/>
      <c r="M320" s="125">
        <f t="shared" si="14"/>
        <v>0</v>
      </c>
      <c r="N320" s="125">
        <f t="shared" si="15"/>
        <v>0</v>
      </c>
      <c r="O320" s="2"/>
      <c r="P320" s="2"/>
      <c r="Y320" s="1"/>
    </row>
    <row r="321" spans="3:25">
      <c r="C321" s="133">
        <v>7</v>
      </c>
      <c r="D321" s="132" t="s">
        <v>198</v>
      </c>
      <c r="E321" s="131"/>
      <c r="F321" s="131"/>
      <c r="G321" s="131"/>
      <c r="H321" s="131"/>
      <c r="I321" s="130">
        <v>1E-3</v>
      </c>
      <c r="J321" s="67"/>
      <c r="K321" s="67"/>
      <c r="M321" s="125">
        <f t="shared" si="14"/>
        <v>0</v>
      </c>
      <c r="N321" s="125">
        <f t="shared" si="15"/>
        <v>0</v>
      </c>
      <c r="O321" s="2"/>
      <c r="P321" s="2"/>
      <c r="Y321" s="1"/>
    </row>
    <row r="322" spans="3:25">
      <c r="C322" s="133">
        <v>7</v>
      </c>
      <c r="D322" s="132" t="s">
        <v>197</v>
      </c>
      <c r="E322" s="131"/>
      <c r="F322" s="131"/>
      <c r="G322" s="131"/>
      <c r="H322" s="131"/>
      <c r="I322" s="130">
        <v>1E-3</v>
      </c>
      <c r="J322" s="67"/>
      <c r="K322" s="67"/>
      <c r="M322" s="125">
        <f t="shared" si="14"/>
        <v>0</v>
      </c>
      <c r="N322" s="125">
        <f t="shared" si="15"/>
        <v>0</v>
      </c>
      <c r="O322" s="2"/>
      <c r="P322" s="2"/>
      <c r="Y322" s="1"/>
    </row>
    <row r="323" spans="3:25">
      <c r="C323" s="133">
        <v>7</v>
      </c>
      <c r="D323" s="132" t="s">
        <v>196</v>
      </c>
      <c r="E323" s="131"/>
      <c r="F323" s="131"/>
      <c r="G323" s="131"/>
      <c r="H323" s="131"/>
      <c r="I323" s="130">
        <v>1E-3</v>
      </c>
      <c r="J323" s="67"/>
      <c r="K323" s="67"/>
      <c r="M323" s="125">
        <f t="shared" si="14"/>
        <v>0</v>
      </c>
      <c r="N323" s="125">
        <f t="shared" si="15"/>
        <v>0</v>
      </c>
      <c r="O323" s="2"/>
      <c r="P323" s="2"/>
      <c r="Y323" s="1"/>
    </row>
    <row r="324" spans="3:25">
      <c r="C324" s="133">
        <v>7</v>
      </c>
      <c r="D324" s="132" t="s">
        <v>195</v>
      </c>
      <c r="E324" s="131"/>
      <c r="F324" s="131"/>
      <c r="G324" s="131"/>
      <c r="H324" s="131"/>
      <c r="I324" s="130">
        <v>1E-3</v>
      </c>
      <c r="J324" s="67"/>
      <c r="K324" s="67"/>
      <c r="M324" s="125">
        <f t="shared" si="14"/>
        <v>0</v>
      </c>
      <c r="N324" s="125">
        <f t="shared" si="15"/>
        <v>0</v>
      </c>
      <c r="O324" s="2"/>
      <c r="P324" s="2"/>
      <c r="Y324" s="1"/>
    </row>
    <row r="325" spans="3:25">
      <c r="C325" s="133">
        <v>7</v>
      </c>
      <c r="D325" s="132" t="s">
        <v>194</v>
      </c>
      <c r="E325" s="131"/>
      <c r="F325" s="131"/>
      <c r="G325" s="131"/>
      <c r="H325" s="131"/>
      <c r="I325" s="130">
        <v>1E-3</v>
      </c>
      <c r="J325" s="67"/>
      <c r="K325" s="67"/>
      <c r="M325" s="125">
        <f t="shared" si="14"/>
        <v>0</v>
      </c>
      <c r="N325" s="125">
        <f t="shared" si="15"/>
        <v>0</v>
      </c>
      <c r="O325" s="2"/>
      <c r="P325" s="2"/>
      <c r="Y325" s="1"/>
    </row>
    <row r="326" spans="3:25">
      <c r="C326" s="133">
        <v>7</v>
      </c>
      <c r="D326" s="132" t="s">
        <v>193</v>
      </c>
      <c r="E326" s="131"/>
      <c r="F326" s="131"/>
      <c r="G326" s="131"/>
      <c r="H326" s="131"/>
      <c r="I326" s="130">
        <v>1E-3</v>
      </c>
      <c r="J326" s="67"/>
      <c r="K326" s="67"/>
      <c r="M326" s="125">
        <f t="shared" si="14"/>
        <v>0</v>
      </c>
      <c r="N326" s="125">
        <f t="shared" si="15"/>
        <v>0</v>
      </c>
      <c r="O326" s="2"/>
      <c r="P326" s="2"/>
      <c r="Y326" s="1"/>
    </row>
    <row r="327" spans="3:25">
      <c r="C327" s="133">
        <v>7</v>
      </c>
      <c r="D327" s="132" t="s">
        <v>192</v>
      </c>
      <c r="E327" s="131"/>
      <c r="F327" s="131"/>
      <c r="G327" s="131"/>
      <c r="H327" s="131"/>
      <c r="I327" s="130">
        <v>1E-3</v>
      </c>
      <c r="J327" s="67"/>
      <c r="K327" s="67"/>
      <c r="M327" s="125">
        <f t="shared" si="14"/>
        <v>0</v>
      </c>
      <c r="N327" s="125">
        <f t="shared" si="15"/>
        <v>0</v>
      </c>
      <c r="O327" s="2"/>
      <c r="P327" s="2"/>
      <c r="Y327" s="1"/>
    </row>
    <row r="328" spans="3:25">
      <c r="C328" s="133">
        <v>7</v>
      </c>
      <c r="D328" s="132" t="s">
        <v>191</v>
      </c>
      <c r="E328" s="131"/>
      <c r="F328" s="131"/>
      <c r="G328" s="131"/>
      <c r="H328" s="131"/>
      <c r="I328" s="130">
        <v>1E-3</v>
      </c>
      <c r="J328" s="67"/>
      <c r="K328" s="67"/>
      <c r="M328" s="125">
        <f t="shared" si="14"/>
        <v>0</v>
      </c>
      <c r="N328" s="125">
        <f t="shared" si="15"/>
        <v>0</v>
      </c>
      <c r="O328" s="2"/>
      <c r="P328" s="2"/>
      <c r="Y328" s="1"/>
    </row>
    <row r="329" spans="3:25">
      <c r="C329" s="133">
        <v>7</v>
      </c>
      <c r="D329" s="132" t="s">
        <v>190</v>
      </c>
      <c r="E329" s="131"/>
      <c r="F329" s="131"/>
      <c r="G329" s="131"/>
      <c r="H329" s="131"/>
      <c r="I329" s="130">
        <v>1E-3</v>
      </c>
      <c r="J329" s="67"/>
      <c r="K329" s="67"/>
      <c r="M329" s="125">
        <f t="shared" si="14"/>
        <v>0</v>
      </c>
      <c r="N329" s="125">
        <f t="shared" si="15"/>
        <v>0</v>
      </c>
      <c r="O329" s="2"/>
      <c r="P329" s="2"/>
      <c r="Y329" s="1"/>
    </row>
    <row r="330" spans="3:25">
      <c r="C330" s="133">
        <v>7</v>
      </c>
      <c r="D330" s="132" t="s">
        <v>189</v>
      </c>
      <c r="E330" s="131"/>
      <c r="F330" s="131"/>
      <c r="G330" s="131"/>
      <c r="H330" s="131"/>
      <c r="I330" s="130">
        <v>1E-3</v>
      </c>
      <c r="J330" s="67"/>
      <c r="K330" s="67"/>
      <c r="M330" s="125">
        <f t="shared" si="14"/>
        <v>0</v>
      </c>
      <c r="N330" s="125">
        <f t="shared" si="15"/>
        <v>0</v>
      </c>
      <c r="O330" s="2"/>
      <c r="P330" s="2"/>
      <c r="Y330" s="1"/>
    </row>
    <row r="331" spans="3:25">
      <c r="C331" s="133">
        <v>7</v>
      </c>
      <c r="D331" s="132" t="s">
        <v>188</v>
      </c>
      <c r="E331" s="131"/>
      <c r="F331" s="131"/>
      <c r="G331" s="131"/>
      <c r="H331" s="131"/>
      <c r="I331" s="130">
        <v>1E-3</v>
      </c>
      <c r="J331" s="67"/>
      <c r="K331" s="67"/>
      <c r="M331" s="125">
        <f t="shared" si="14"/>
        <v>0</v>
      </c>
      <c r="N331" s="125">
        <f t="shared" si="15"/>
        <v>0</v>
      </c>
      <c r="O331" s="2"/>
      <c r="P331" s="2"/>
      <c r="Y331" s="1"/>
    </row>
    <row r="332" spans="3:25">
      <c r="C332" s="133">
        <v>7</v>
      </c>
      <c r="D332" s="132" t="s">
        <v>187</v>
      </c>
      <c r="E332" s="131"/>
      <c r="F332" s="131"/>
      <c r="G332" s="131"/>
      <c r="H332" s="131"/>
      <c r="I332" s="130">
        <v>1E-3</v>
      </c>
      <c r="J332" s="67"/>
      <c r="K332" s="67"/>
      <c r="M332" s="125">
        <f t="shared" si="14"/>
        <v>0</v>
      </c>
      <c r="N332" s="125">
        <f t="shared" si="15"/>
        <v>0</v>
      </c>
      <c r="O332" s="2"/>
      <c r="P332" s="2"/>
      <c r="Y332" s="1"/>
    </row>
    <row r="333" spans="3:25">
      <c r="C333" s="133">
        <v>7</v>
      </c>
      <c r="D333" s="132" t="s">
        <v>186</v>
      </c>
      <c r="E333" s="131"/>
      <c r="F333" s="131"/>
      <c r="G333" s="131"/>
      <c r="H333" s="131"/>
      <c r="I333" s="130">
        <v>1E-3</v>
      </c>
      <c r="J333" s="67"/>
      <c r="K333" s="67"/>
      <c r="M333" s="125">
        <f t="shared" si="14"/>
        <v>0</v>
      </c>
      <c r="N333" s="125">
        <f t="shared" si="15"/>
        <v>0</v>
      </c>
      <c r="O333" s="2"/>
      <c r="P333" s="2"/>
      <c r="Y333" s="1"/>
    </row>
    <row r="334" spans="3:25">
      <c r="C334" s="133">
        <v>7</v>
      </c>
      <c r="D334" s="132" t="s">
        <v>185</v>
      </c>
      <c r="E334" s="131"/>
      <c r="F334" s="131"/>
      <c r="G334" s="131"/>
      <c r="H334" s="131"/>
      <c r="I334" s="130">
        <v>1E-3</v>
      </c>
      <c r="J334" s="67"/>
      <c r="K334" s="67"/>
      <c r="M334" s="125">
        <f t="shared" si="14"/>
        <v>0</v>
      </c>
      <c r="N334" s="125">
        <f t="shared" si="15"/>
        <v>0</v>
      </c>
      <c r="O334" s="2"/>
      <c r="P334" s="2"/>
      <c r="Y334" s="1"/>
    </row>
    <row r="335" spans="3:25">
      <c r="C335" s="133">
        <v>7</v>
      </c>
      <c r="D335" s="132" t="s">
        <v>184</v>
      </c>
      <c r="E335" s="131"/>
      <c r="F335" s="131"/>
      <c r="G335" s="131"/>
      <c r="H335" s="131"/>
      <c r="I335" s="130">
        <v>1E-3</v>
      </c>
      <c r="J335" s="67"/>
      <c r="K335" s="67"/>
      <c r="M335" s="125">
        <f t="shared" si="14"/>
        <v>0</v>
      </c>
      <c r="N335" s="125">
        <f t="shared" si="15"/>
        <v>0</v>
      </c>
      <c r="O335" s="2"/>
      <c r="P335" s="2"/>
      <c r="Y335" s="1"/>
    </row>
    <row r="336" spans="3:25">
      <c r="C336" s="133">
        <v>7</v>
      </c>
      <c r="D336" s="132" t="s">
        <v>183</v>
      </c>
      <c r="E336" s="131"/>
      <c r="F336" s="131"/>
      <c r="G336" s="131"/>
      <c r="H336" s="131"/>
      <c r="I336" s="130">
        <v>1E-3</v>
      </c>
      <c r="J336" s="67"/>
      <c r="K336" s="67"/>
      <c r="M336" s="125">
        <f t="shared" si="14"/>
        <v>0</v>
      </c>
      <c r="N336" s="125">
        <f t="shared" si="15"/>
        <v>0</v>
      </c>
      <c r="O336" s="2"/>
      <c r="P336" s="2"/>
      <c r="Y336" s="1"/>
    </row>
    <row r="337" spans="3:25">
      <c r="C337" s="133">
        <v>7</v>
      </c>
      <c r="D337" s="132" t="s">
        <v>182</v>
      </c>
      <c r="E337" s="131"/>
      <c r="F337" s="131"/>
      <c r="G337" s="131"/>
      <c r="H337" s="131"/>
      <c r="I337" s="130">
        <v>1E-3</v>
      </c>
      <c r="J337" s="67"/>
      <c r="K337" s="67"/>
      <c r="M337" s="125">
        <f t="shared" si="14"/>
        <v>0</v>
      </c>
      <c r="N337" s="125">
        <f t="shared" si="15"/>
        <v>0</v>
      </c>
      <c r="O337" s="2"/>
      <c r="P337" s="2"/>
      <c r="Y337" s="1"/>
    </row>
    <row r="338" spans="3:25">
      <c r="C338" s="133">
        <v>7</v>
      </c>
      <c r="D338" s="132" t="s">
        <v>181</v>
      </c>
      <c r="E338" s="131"/>
      <c r="F338" s="131"/>
      <c r="G338" s="131"/>
      <c r="H338" s="131"/>
      <c r="I338" s="130">
        <v>1E-3</v>
      </c>
      <c r="J338" s="67"/>
      <c r="K338" s="67"/>
      <c r="M338" s="125">
        <f t="shared" si="14"/>
        <v>0</v>
      </c>
      <c r="N338" s="125">
        <f t="shared" si="15"/>
        <v>0</v>
      </c>
      <c r="O338" s="2"/>
      <c r="P338" s="2"/>
      <c r="Y338" s="1"/>
    </row>
    <row r="339" spans="3:25">
      <c r="C339" s="133">
        <v>7</v>
      </c>
      <c r="D339" s="132" t="s">
        <v>180</v>
      </c>
      <c r="E339" s="131"/>
      <c r="F339" s="131"/>
      <c r="G339" s="131"/>
      <c r="H339" s="131"/>
      <c r="I339" s="130">
        <v>1E-3</v>
      </c>
      <c r="J339" s="67"/>
      <c r="K339" s="67"/>
      <c r="M339" s="125">
        <f t="shared" si="14"/>
        <v>0</v>
      </c>
      <c r="N339" s="125">
        <f t="shared" si="15"/>
        <v>0</v>
      </c>
      <c r="O339" s="2"/>
      <c r="P339" s="2"/>
      <c r="Y339" s="1"/>
    </row>
    <row r="340" spans="3:25">
      <c r="C340" s="133">
        <v>7</v>
      </c>
      <c r="D340" s="132" t="s">
        <v>179</v>
      </c>
      <c r="E340" s="131"/>
      <c r="F340" s="131"/>
      <c r="G340" s="131"/>
      <c r="H340" s="131"/>
      <c r="I340" s="130">
        <v>1E-3</v>
      </c>
      <c r="J340" s="67"/>
      <c r="K340" s="67"/>
      <c r="M340" s="125">
        <f t="shared" si="14"/>
        <v>0</v>
      </c>
      <c r="N340" s="125">
        <f t="shared" si="15"/>
        <v>0</v>
      </c>
      <c r="O340" s="2"/>
      <c r="P340" s="2"/>
      <c r="Y340" s="1"/>
    </row>
    <row r="341" spans="3:25">
      <c r="C341" s="133">
        <v>7</v>
      </c>
      <c r="D341" s="132" t="s">
        <v>178</v>
      </c>
      <c r="E341" s="131"/>
      <c r="F341" s="131"/>
      <c r="G341" s="131"/>
      <c r="H341" s="131"/>
      <c r="I341" s="130">
        <v>1E-3</v>
      </c>
      <c r="J341" s="67"/>
      <c r="K341" s="67"/>
      <c r="M341" s="125">
        <f t="shared" si="14"/>
        <v>0</v>
      </c>
      <c r="N341" s="125">
        <f t="shared" si="15"/>
        <v>0</v>
      </c>
      <c r="O341" s="2"/>
      <c r="P341" s="2"/>
      <c r="Y341" s="1"/>
    </row>
    <row r="342" spans="3:25">
      <c r="C342" s="133">
        <v>7</v>
      </c>
      <c r="D342" s="132" t="s">
        <v>177</v>
      </c>
      <c r="E342" s="131"/>
      <c r="F342" s="131"/>
      <c r="G342" s="131"/>
      <c r="H342" s="131"/>
      <c r="I342" s="130">
        <v>1E-3</v>
      </c>
      <c r="J342" s="67"/>
      <c r="K342" s="67"/>
      <c r="M342" s="125">
        <f t="shared" si="14"/>
        <v>0</v>
      </c>
      <c r="N342" s="125">
        <f t="shared" si="15"/>
        <v>0</v>
      </c>
      <c r="O342" s="2"/>
      <c r="P342" s="2"/>
      <c r="Y342" s="1"/>
    </row>
    <row r="343" spans="3:25">
      <c r="C343" s="133">
        <v>7</v>
      </c>
      <c r="D343" s="132" t="s">
        <v>176</v>
      </c>
      <c r="E343" s="131"/>
      <c r="F343" s="131"/>
      <c r="G343" s="131"/>
      <c r="H343" s="131"/>
      <c r="I343" s="130">
        <v>1E-3</v>
      </c>
      <c r="J343" s="67"/>
      <c r="K343" s="67"/>
      <c r="M343" s="125">
        <f t="shared" si="14"/>
        <v>0</v>
      </c>
      <c r="N343" s="125">
        <f t="shared" si="15"/>
        <v>0</v>
      </c>
      <c r="O343" s="2"/>
      <c r="P343" s="2"/>
      <c r="Y343" s="1"/>
    </row>
    <row r="344" spans="3:25">
      <c r="C344" s="133">
        <v>7</v>
      </c>
      <c r="D344" s="132" t="s">
        <v>175</v>
      </c>
      <c r="E344" s="131"/>
      <c r="F344" s="131"/>
      <c r="G344" s="131"/>
      <c r="H344" s="131"/>
      <c r="I344" s="130">
        <v>1E-3</v>
      </c>
      <c r="J344" s="67"/>
      <c r="K344" s="67"/>
      <c r="M344" s="125">
        <f t="shared" si="14"/>
        <v>0</v>
      </c>
      <c r="N344" s="125">
        <f t="shared" si="15"/>
        <v>0</v>
      </c>
      <c r="O344" s="2"/>
      <c r="P344" s="2"/>
      <c r="Y344" s="1"/>
    </row>
    <row r="345" spans="3:25">
      <c r="C345" s="133">
        <v>7</v>
      </c>
      <c r="D345" s="132" t="s">
        <v>174</v>
      </c>
      <c r="E345" s="131"/>
      <c r="F345" s="131"/>
      <c r="G345" s="131"/>
      <c r="H345" s="131"/>
      <c r="I345" s="130">
        <v>1E-3</v>
      </c>
      <c r="J345" s="67"/>
      <c r="K345" s="67"/>
      <c r="M345" s="125">
        <f t="shared" si="14"/>
        <v>0</v>
      </c>
      <c r="N345" s="125">
        <f t="shared" si="15"/>
        <v>0</v>
      </c>
      <c r="O345" s="2"/>
      <c r="P345" s="2"/>
      <c r="Y345" s="1"/>
    </row>
    <row r="346" spans="3:25">
      <c r="C346" s="133">
        <v>7</v>
      </c>
      <c r="D346" s="132" t="s">
        <v>173</v>
      </c>
      <c r="E346" s="131"/>
      <c r="F346" s="131"/>
      <c r="G346" s="131"/>
      <c r="H346" s="131"/>
      <c r="I346" s="130">
        <v>1E-3</v>
      </c>
      <c r="J346" s="67"/>
      <c r="K346" s="67"/>
      <c r="M346" s="125">
        <f t="shared" si="14"/>
        <v>0</v>
      </c>
      <c r="N346" s="125">
        <f t="shared" si="15"/>
        <v>0</v>
      </c>
      <c r="O346" s="2"/>
      <c r="P346" s="2"/>
      <c r="Y346" s="1"/>
    </row>
    <row r="347" spans="3:25">
      <c r="C347" s="133">
        <v>7</v>
      </c>
      <c r="D347" s="132" t="s">
        <v>172</v>
      </c>
      <c r="E347" s="131"/>
      <c r="F347" s="131"/>
      <c r="G347" s="131"/>
      <c r="H347" s="131"/>
      <c r="I347" s="130">
        <v>1E-3</v>
      </c>
      <c r="J347" s="67"/>
      <c r="K347" s="67"/>
      <c r="M347" s="125">
        <f t="shared" si="14"/>
        <v>0</v>
      </c>
      <c r="N347" s="125">
        <f t="shared" si="15"/>
        <v>0</v>
      </c>
      <c r="O347" s="2"/>
      <c r="P347" s="2"/>
      <c r="Y347" s="1"/>
    </row>
    <row r="348" spans="3:25">
      <c r="C348" s="133">
        <v>7</v>
      </c>
      <c r="D348" s="132" t="s">
        <v>171</v>
      </c>
      <c r="E348" s="131"/>
      <c r="F348" s="131"/>
      <c r="G348" s="131"/>
      <c r="H348" s="131"/>
      <c r="I348" s="130">
        <v>1E-3</v>
      </c>
      <c r="J348" s="67"/>
      <c r="K348" s="67"/>
      <c r="M348" s="125">
        <f t="shared" si="14"/>
        <v>0</v>
      </c>
      <c r="N348" s="125">
        <f t="shared" si="15"/>
        <v>0</v>
      </c>
      <c r="O348" s="2"/>
      <c r="P348" s="2"/>
      <c r="Y348" s="1"/>
    </row>
    <row r="349" spans="3:25">
      <c r="C349" s="133">
        <v>7</v>
      </c>
      <c r="D349" s="132" t="s">
        <v>170</v>
      </c>
      <c r="E349" s="131"/>
      <c r="F349" s="131"/>
      <c r="G349" s="131"/>
      <c r="H349" s="131"/>
      <c r="I349" s="130">
        <v>1E-3</v>
      </c>
      <c r="J349" s="67"/>
      <c r="K349" s="67"/>
      <c r="M349" s="125">
        <f t="shared" si="14"/>
        <v>0</v>
      </c>
      <c r="N349" s="125">
        <f t="shared" si="15"/>
        <v>0</v>
      </c>
      <c r="O349" s="2"/>
      <c r="P349" s="2"/>
      <c r="Y349" s="1"/>
    </row>
    <row r="350" spans="3:25">
      <c r="C350" s="133">
        <v>7</v>
      </c>
      <c r="D350" s="132" t="s">
        <v>169</v>
      </c>
      <c r="E350" s="131"/>
      <c r="F350" s="131"/>
      <c r="G350" s="131"/>
      <c r="H350" s="131"/>
      <c r="I350" s="130">
        <v>1E-3</v>
      </c>
      <c r="J350" s="67"/>
      <c r="K350" s="67"/>
      <c r="M350" s="125">
        <f t="shared" si="14"/>
        <v>0</v>
      </c>
      <c r="N350" s="125">
        <f t="shared" si="15"/>
        <v>0</v>
      </c>
      <c r="O350" s="2"/>
      <c r="P350" s="2"/>
      <c r="Y350" s="1"/>
    </row>
    <row r="351" spans="3:25">
      <c r="C351" s="133">
        <v>7</v>
      </c>
      <c r="D351" s="132" t="s">
        <v>168</v>
      </c>
      <c r="E351" s="131"/>
      <c r="F351" s="131"/>
      <c r="G351" s="131"/>
      <c r="H351" s="131"/>
      <c r="I351" s="130">
        <v>1E-3</v>
      </c>
      <c r="J351" s="67"/>
      <c r="K351" s="67"/>
      <c r="M351" s="125">
        <f t="shared" si="14"/>
        <v>0</v>
      </c>
      <c r="N351" s="125">
        <f t="shared" si="15"/>
        <v>0</v>
      </c>
      <c r="O351" s="2"/>
      <c r="P351" s="2"/>
      <c r="Y351" s="1"/>
    </row>
    <row r="352" spans="3:25">
      <c r="C352" s="133">
        <v>7</v>
      </c>
      <c r="D352" s="132" t="s">
        <v>167</v>
      </c>
      <c r="E352" s="131"/>
      <c r="F352" s="131"/>
      <c r="G352" s="131"/>
      <c r="H352" s="131"/>
      <c r="I352" s="130">
        <v>1E-3</v>
      </c>
      <c r="J352" s="67"/>
      <c r="K352" s="67"/>
      <c r="M352" s="125">
        <f t="shared" ref="M352:M394" si="16">E$159*E352+F$159*F352+G$159*G352+H$159*H352</f>
        <v>0</v>
      </c>
      <c r="N352" s="125">
        <f t="shared" ref="N352:N415" si="17">M352*I352</f>
        <v>0</v>
      </c>
      <c r="O352" s="2"/>
      <c r="P352" s="2"/>
      <c r="Y352" s="1"/>
    </row>
    <row r="353" spans="3:25">
      <c r="C353" s="133">
        <v>7</v>
      </c>
      <c r="D353" s="132" t="s">
        <v>166</v>
      </c>
      <c r="E353" s="131"/>
      <c r="F353" s="131"/>
      <c r="G353" s="131"/>
      <c r="H353" s="131"/>
      <c r="I353" s="130">
        <v>1E-3</v>
      </c>
      <c r="J353" s="67"/>
      <c r="K353" s="67"/>
      <c r="M353" s="125">
        <f t="shared" si="16"/>
        <v>0</v>
      </c>
      <c r="N353" s="125">
        <f t="shared" si="17"/>
        <v>0</v>
      </c>
      <c r="O353" s="2"/>
      <c r="P353" s="2"/>
      <c r="Y353" s="1"/>
    </row>
    <row r="354" spans="3:25">
      <c r="C354" s="133">
        <v>7</v>
      </c>
      <c r="D354" s="132" t="s">
        <v>165</v>
      </c>
      <c r="E354" s="131"/>
      <c r="F354" s="131"/>
      <c r="G354" s="131"/>
      <c r="H354" s="131"/>
      <c r="I354" s="130">
        <v>1E-3</v>
      </c>
      <c r="J354" s="67"/>
      <c r="K354" s="67"/>
      <c r="M354" s="125">
        <f t="shared" si="16"/>
        <v>0</v>
      </c>
      <c r="N354" s="125">
        <f t="shared" si="17"/>
        <v>0</v>
      </c>
      <c r="O354" s="2"/>
      <c r="P354" s="2"/>
      <c r="Y354" s="1"/>
    </row>
    <row r="355" spans="3:25">
      <c r="C355" s="133">
        <v>7</v>
      </c>
      <c r="D355" s="132" t="s">
        <v>164</v>
      </c>
      <c r="E355" s="131"/>
      <c r="F355" s="131"/>
      <c r="G355" s="131"/>
      <c r="H355" s="131"/>
      <c r="I355" s="130">
        <v>1E-3</v>
      </c>
      <c r="J355" s="67"/>
      <c r="K355" s="67"/>
      <c r="M355" s="125">
        <f t="shared" si="16"/>
        <v>0</v>
      </c>
      <c r="N355" s="125">
        <f t="shared" si="17"/>
        <v>0</v>
      </c>
      <c r="O355" s="2"/>
      <c r="P355" s="2"/>
      <c r="Y355" s="1"/>
    </row>
    <row r="356" spans="3:25">
      <c r="C356" s="133">
        <v>7</v>
      </c>
      <c r="D356" s="132" t="s">
        <v>163</v>
      </c>
      <c r="E356" s="131"/>
      <c r="F356" s="131"/>
      <c r="G356" s="131"/>
      <c r="H356" s="131"/>
      <c r="I356" s="130">
        <v>1E-3</v>
      </c>
      <c r="J356" s="67"/>
      <c r="K356" s="67"/>
      <c r="M356" s="125">
        <f t="shared" si="16"/>
        <v>0</v>
      </c>
      <c r="N356" s="125">
        <f t="shared" si="17"/>
        <v>0</v>
      </c>
      <c r="O356" s="2"/>
      <c r="P356" s="2"/>
      <c r="Y356" s="1"/>
    </row>
    <row r="357" spans="3:25">
      <c r="C357" s="133">
        <v>7</v>
      </c>
      <c r="D357" s="132" t="s">
        <v>162</v>
      </c>
      <c r="E357" s="131"/>
      <c r="F357" s="131"/>
      <c r="G357" s="131"/>
      <c r="H357" s="131"/>
      <c r="I357" s="130">
        <v>1E-3</v>
      </c>
      <c r="J357" s="67"/>
      <c r="K357" s="67"/>
      <c r="M357" s="125">
        <f t="shared" si="16"/>
        <v>0</v>
      </c>
      <c r="N357" s="125">
        <f t="shared" si="17"/>
        <v>0</v>
      </c>
      <c r="O357" s="2"/>
      <c r="P357" s="2"/>
      <c r="Y357" s="1"/>
    </row>
    <row r="358" spans="3:25">
      <c r="C358" s="133">
        <v>7</v>
      </c>
      <c r="D358" s="132" t="s">
        <v>161</v>
      </c>
      <c r="E358" s="131"/>
      <c r="F358" s="131"/>
      <c r="G358" s="131"/>
      <c r="H358" s="131"/>
      <c r="I358" s="130">
        <v>1E-3</v>
      </c>
      <c r="J358" s="67"/>
      <c r="K358" s="67"/>
      <c r="M358" s="125">
        <f t="shared" si="16"/>
        <v>0</v>
      </c>
      <c r="N358" s="125">
        <f t="shared" si="17"/>
        <v>0</v>
      </c>
      <c r="O358" s="2"/>
      <c r="P358" s="2"/>
      <c r="Y358" s="1"/>
    </row>
    <row r="359" spans="3:25">
      <c r="C359" s="133">
        <v>7</v>
      </c>
      <c r="D359" s="132" t="s">
        <v>160</v>
      </c>
      <c r="E359" s="131"/>
      <c r="F359" s="131"/>
      <c r="G359" s="131"/>
      <c r="H359" s="131"/>
      <c r="I359" s="130">
        <v>1E-3</v>
      </c>
      <c r="J359" s="67"/>
      <c r="K359" s="67"/>
      <c r="M359" s="125">
        <f t="shared" si="16"/>
        <v>0</v>
      </c>
      <c r="N359" s="125">
        <f t="shared" si="17"/>
        <v>0</v>
      </c>
      <c r="O359" s="2"/>
      <c r="P359" s="2"/>
      <c r="Y359" s="1"/>
    </row>
    <row r="360" spans="3:25">
      <c r="C360" s="133">
        <v>7</v>
      </c>
      <c r="D360" s="132" t="s">
        <v>159</v>
      </c>
      <c r="E360" s="131"/>
      <c r="F360" s="131"/>
      <c r="G360" s="131"/>
      <c r="H360" s="131"/>
      <c r="I360" s="130">
        <v>1E-3</v>
      </c>
      <c r="J360" s="67"/>
      <c r="K360" s="67"/>
      <c r="M360" s="125">
        <f t="shared" si="16"/>
        <v>0</v>
      </c>
      <c r="N360" s="125">
        <f t="shared" si="17"/>
        <v>0</v>
      </c>
      <c r="O360" s="2"/>
      <c r="P360" s="2"/>
      <c r="Y360" s="1"/>
    </row>
    <row r="361" spans="3:25">
      <c r="C361" s="133">
        <v>7</v>
      </c>
      <c r="D361" s="132" t="s">
        <v>158</v>
      </c>
      <c r="E361" s="131"/>
      <c r="F361" s="131"/>
      <c r="G361" s="131"/>
      <c r="H361" s="131"/>
      <c r="I361" s="130">
        <v>1E-3</v>
      </c>
      <c r="J361" s="67"/>
      <c r="K361" s="67"/>
      <c r="M361" s="125">
        <f t="shared" si="16"/>
        <v>0</v>
      </c>
      <c r="N361" s="125">
        <f t="shared" si="17"/>
        <v>0</v>
      </c>
      <c r="O361" s="2"/>
      <c r="P361" s="2"/>
      <c r="Y361" s="1"/>
    </row>
    <row r="362" spans="3:25">
      <c r="C362" s="133">
        <v>7</v>
      </c>
      <c r="D362" s="132" t="s">
        <v>157</v>
      </c>
      <c r="E362" s="131"/>
      <c r="F362" s="131"/>
      <c r="G362" s="131"/>
      <c r="H362" s="131"/>
      <c r="I362" s="130">
        <v>1E-3</v>
      </c>
      <c r="J362" s="67"/>
      <c r="K362" s="67"/>
      <c r="M362" s="125">
        <f t="shared" si="16"/>
        <v>0</v>
      </c>
      <c r="N362" s="125">
        <f t="shared" si="17"/>
        <v>0</v>
      </c>
      <c r="O362" s="2"/>
      <c r="P362" s="2"/>
      <c r="Y362" s="1"/>
    </row>
    <row r="363" spans="3:25">
      <c r="C363" s="133">
        <v>7</v>
      </c>
      <c r="D363" s="132" t="s">
        <v>156</v>
      </c>
      <c r="E363" s="131"/>
      <c r="F363" s="131"/>
      <c r="G363" s="131"/>
      <c r="H363" s="131"/>
      <c r="I363" s="130">
        <v>1E-3</v>
      </c>
      <c r="J363" s="67"/>
      <c r="K363" s="67"/>
      <c r="M363" s="125">
        <f t="shared" si="16"/>
        <v>0</v>
      </c>
      <c r="N363" s="125">
        <f t="shared" si="17"/>
        <v>0</v>
      </c>
      <c r="O363" s="2"/>
      <c r="P363" s="2"/>
      <c r="Y363" s="1"/>
    </row>
    <row r="364" spans="3:25">
      <c r="C364" s="133">
        <v>7</v>
      </c>
      <c r="D364" s="132" t="s">
        <v>155</v>
      </c>
      <c r="E364" s="131"/>
      <c r="F364" s="131"/>
      <c r="G364" s="131"/>
      <c r="H364" s="131"/>
      <c r="I364" s="130">
        <v>1E-3</v>
      </c>
      <c r="J364" s="67"/>
      <c r="K364" s="67"/>
      <c r="M364" s="125">
        <f t="shared" si="16"/>
        <v>0</v>
      </c>
      <c r="N364" s="125">
        <f t="shared" si="17"/>
        <v>0</v>
      </c>
      <c r="O364" s="2"/>
      <c r="P364" s="2"/>
      <c r="Y364" s="1"/>
    </row>
    <row r="365" spans="3:25">
      <c r="C365" s="133">
        <v>7</v>
      </c>
      <c r="D365" s="132" t="s">
        <v>154</v>
      </c>
      <c r="E365" s="131"/>
      <c r="F365" s="131"/>
      <c r="G365" s="131"/>
      <c r="H365" s="131"/>
      <c r="I365" s="130">
        <v>1E-3</v>
      </c>
      <c r="J365" s="67"/>
      <c r="K365" s="67"/>
      <c r="M365" s="125">
        <f t="shared" si="16"/>
        <v>0</v>
      </c>
      <c r="N365" s="125">
        <f t="shared" si="17"/>
        <v>0</v>
      </c>
      <c r="O365" s="2"/>
      <c r="P365" s="2"/>
      <c r="Y365" s="1"/>
    </row>
    <row r="366" spans="3:25">
      <c r="C366" s="133">
        <v>7</v>
      </c>
      <c r="D366" s="132" t="s">
        <v>153</v>
      </c>
      <c r="E366" s="131"/>
      <c r="F366" s="131"/>
      <c r="G366" s="131"/>
      <c r="H366" s="131"/>
      <c r="I366" s="130">
        <v>1E-3</v>
      </c>
      <c r="J366" s="67"/>
      <c r="K366" s="67"/>
      <c r="M366" s="125">
        <f t="shared" si="16"/>
        <v>0</v>
      </c>
      <c r="N366" s="125">
        <f t="shared" si="17"/>
        <v>0</v>
      </c>
      <c r="O366" s="2"/>
      <c r="P366" s="2"/>
      <c r="Y366" s="1"/>
    </row>
    <row r="367" spans="3:25">
      <c r="C367" s="133">
        <v>7</v>
      </c>
      <c r="D367" s="132" t="s">
        <v>152</v>
      </c>
      <c r="E367" s="131"/>
      <c r="F367" s="131"/>
      <c r="G367" s="131"/>
      <c r="H367" s="131"/>
      <c r="I367" s="130">
        <v>1E-3</v>
      </c>
      <c r="J367" s="67"/>
      <c r="K367" s="67"/>
      <c r="M367" s="125">
        <f t="shared" si="16"/>
        <v>0</v>
      </c>
      <c r="N367" s="125">
        <f t="shared" si="17"/>
        <v>0</v>
      </c>
      <c r="O367" s="2"/>
      <c r="P367" s="2"/>
      <c r="Y367" s="1"/>
    </row>
    <row r="368" spans="3:25">
      <c r="C368" s="133">
        <v>7</v>
      </c>
      <c r="D368" s="132" t="s">
        <v>151</v>
      </c>
      <c r="E368" s="131"/>
      <c r="F368" s="131"/>
      <c r="G368" s="131"/>
      <c r="H368" s="131"/>
      <c r="I368" s="130">
        <v>1E-3</v>
      </c>
      <c r="J368" s="67"/>
      <c r="K368" s="67"/>
      <c r="M368" s="125">
        <f t="shared" si="16"/>
        <v>0</v>
      </c>
      <c r="N368" s="125">
        <f t="shared" si="17"/>
        <v>0</v>
      </c>
      <c r="O368" s="2"/>
      <c r="P368" s="2"/>
      <c r="Y368" s="1"/>
    </row>
    <row r="369" spans="3:25">
      <c r="C369" s="133">
        <v>7</v>
      </c>
      <c r="D369" s="132" t="s">
        <v>150</v>
      </c>
      <c r="E369" s="131"/>
      <c r="F369" s="131"/>
      <c r="G369" s="131"/>
      <c r="H369" s="131"/>
      <c r="I369" s="130">
        <v>1E-3</v>
      </c>
      <c r="J369" s="67"/>
      <c r="K369" s="67"/>
      <c r="M369" s="125">
        <f t="shared" si="16"/>
        <v>0</v>
      </c>
      <c r="N369" s="125">
        <f t="shared" si="17"/>
        <v>0</v>
      </c>
      <c r="O369" s="2"/>
      <c r="P369" s="2"/>
      <c r="Y369" s="1"/>
    </row>
    <row r="370" spans="3:25">
      <c r="C370" s="133">
        <v>7</v>
      </c>
      <c r="D370" s="132" t="s">
        <v>149</v>
      </c>
      <c r="E370" s="131"/>
      <c r="F370" s="131"/>
      <c r="G370" s="131"/>
      <c r="H370" s="131"/>
      <c r="I370" s="130">
        <v>1E-3</v>
      </c>
      <c r="J370" s="67"/>
      <c r="K370" s="67"/>
      <c r="M370" s="125">
        <f t="shared" si="16"/>
        <v>0</v>
      </c>
      <c r="N370" s="125">
        <f t="shared" si="17"/>
        <v>0</v>
      </c>
      <c r="O370" s="2"/>
      <c r="P370" s="2"/>
      <c r="Y370" s="1"/>
    </row>
    <row r="371" spans="3:25">
      <c r="C371" s="133">
        <v>7</v>
      </c>
      <c r="D371" s="132" t="s">
        <v>148</v>
      </c>
      <c r="E371" s="131"/>
      <c r="F371" s="131"/>
      <c r="G371" s="131"/>
      <c r="H371" s="131"/>
      <c r="I371" s="130">
        <v>1E-3</v>
      </c>
      <c r="J371" s="67"/>
      <c r="K371" s="67"/>
      <c r="M371" s="125">
        <f t="shared" si="16"/>
        <v>0</v>
      </c>
      <c r="N371" s="125">
        <f t="shared" si="17"/>
        <v>0</v>
      </c>
      <c r="O371" s="2"/>
      <c r="P371" s="2"/>
      <c r="Y371" s="1"/>
    </row>
    <row r="372" spans="3:25">
      <c r="C372" s="133">
        <v>7</v>
      </c>
      <c r="D372" s="132" t="s">
        <v>147</v>
      </c>
      <c r="E372" s="131"/>
      <c r="F372" s="131"/>
      <c r="G372" s="131"/>
      <c r="H372" s="131"/>
      <c r="I372" s="130">
        <v>1E-3</v>
      </c>
      <c r="J372" s="67"/>
      <c r="K372" s="67"/>
      <c r="M372" s="125">
        <f t="shared" si="16"/>
        <v>0</v>
      </c>
      <c r="N372" s="125">
        <f t="shared" si="17"/>
        <v>0</v>
      </c>
      <c r="O372" s="2"/>
      <c r="P372" s="2"/>
      <c r="Y372" s="1"/>
    </row>
    <row r="373" spans="3:25">
      <c r="C373" s="133">
        <v>7</v>
      </c>
      <c r="D373" s="132" t="s">
        <v>146</v>
      </c>
      <c r="E373" s="131"/>
      <c r="F373" s="131"/>
      <c r="G373" s="131"/>
      <c r="H373" s="131"/>
      <c r="I373" s="130">
        <v>1E-3</v>
      </c>
      <c r="J373" s="67"/>
      <c r="K373" s="67"/>
      <c r="M373" s="125">
        <f t="shared" si="16"/>
        <v>0</v>
      </c>
      <c r="N373" s="125">
        <f t="shared" si="17"/>
        <v>0</v>
      </c>
      <c r="O373" s="2"/>
      <c r="P373" s="2"/>
      <c r="Y373" s="1"/>
    </row>
    <row r="374" spans="3:25">
      <c r="C374" s="133">
        <v>7</v>
      </c>
      <c r="D374" s="132" t="s">
        <v>145</v>
      </c>
      <c r="E374" s="131"/>
      <c r="F374" s="131"/>
      <c r="G374" s="131"/>
      <c r="H374" s="131"/>
      <c r="I374" s="130">
        <v>1E-3</v>
      </c>
      <c r="J374" s="67"/>
      <c r="K374" s="67"/>
      <c r="M374" s="125">
        <f t="shared" si="16"/>
        <v>0</v>
      </c>
      <c r="N374" s="125">
        <f t="shared" si="17"/>
        <v>0</v>
      </c>
      <c r="O374" s="2"/>
      <c r="P374" s="2"/>
      <c r="Y374" s="1"/>
    </row>
    <row r="375" spans="3:25">
      <c r="C375" s="133">
        <v>7</v>
      </c>
      <c r="D375" s="132" t="s">
        <v>144</v>
      </c>
      <c r="E375" s="131"/>
      <c r="F375" s="131"/>
      <c r="G375" s="131"/>
      <c r="H375" s="131"/>
      <c r="I375" s="130">
        <v>1E-3</v>
      </c>
      <c r="J375" s="67"/>
      <c r="K375" s="67"/>
      <c r="M375" s="125">
        <f t="shared" si="16"/>
        <v>0</v>
      </c>
      <c r="N375" s="125">
        <f t="shared" si="17"/>
        <v>0</v>
      </c>
      <c r="O375" s="2"/>
      <c r="P375" s="2"/>
      <c r="Y375" s="1"/>
    </row>
    <row r="376" spans="3:25">
      <c r="C376" s="133">
        <v>7</v>
      </c>
      <c r="D376" s="132" t="s">
        <v>143</v>
      </c>
      <c r="E376" s="131"/>
      <c r="F376" s="131"/>
      <c r="G376" s="131"/>
      <c r="H376" s="131"/>
      <c r="I376" s="130">
        <v>1E-3</v>
      </c>
      <c r="J376" s="67"/>
      <c r="K376" s="67"/>
      <c r="M376" s="125">
        <f t="shared" si="16"/>
        <v>0</v>
      </c>
      <c r="N376" s="125">
        <f t="shared" si="17"/>
        <v>0</v>
      </c>
      <c r="O376" s="2"/>
      <c r="P376" s="2"/>
      <c r="Y376" s="1"/>
    </row>
    <row r="377" spans="3:25">
      <c r="C377" s="133">
        <v>7</v>
      </c>
      <c r="D377" s="132" t="s">
        <v>142</v>
      </c>
      <c r="E377" s="131"/>
      <c r="F377" s="131"/>
      <c r="G377" s="131"/>
      <c r="H377" s="131"/>
      <c r="I377" s="130">
        <v>1E-3</v>
      </c>
      <c r="J377" s="67"/>
      <c r="K377" s="67"/>
      <c r="M377" s="125">
        <f t="shared" si="16"/>
        <v>0</v>
      </c>
      <c r="N377" s="125">
        <f t="shared" si="17"/>
        <v>0</v>
      </c>
      <c r="O377" s="2"/>
      <c r="P377" s="2"/>
      <c r="Y377" s="1"/>
    </row>
    <row r="378" spans="3:25">
      <c r="C378" s="133">
        <v>7</v>
      </c>
      <c r="D378" s="132" t="s">
        <v>141</v>
      </c>
      <c r="E378" s="131"/>
      <c r="F378" s="131"/>
      <c r="G378" s="131"/>
      <c r="H378" s="131"/>
      <c r="I378" s="130">
        <v>1E-3</v>
      </c>
      <c r="J378" s="67"/>
      <c r="K378" s="67"/>
      <c r="M378" s="125">
        <f t="shared" si="16"/>
        <v>0</v>
      </c>
      <c r="N378" s="125">
        <f t="shared" si="17"/>
        <v>0</v>
      </c>
      <c r="O378" s="2"/>
      <c r="P378" s="2"/>
      <c r="Y378" s="1"/>
    </row>
    <row r="379" spans="3:25">
      <c r="C379" s="133">
        <v>7</v>
      </c>
      <c r="D379" s="132" t="s">
        <v>140</v>
      </c>
      <c r="E379" s="131"/>
      <c r="F379" s="131"/>
      <c r="G379" s="131"/>
      <c r="H379" s="131"/>
      <c r="I379" s="130">
        <v>1E-3</v>
      </c>
      <c r="J379" s="67"/>
      <c r="K379" s="67"/>
      <c r="M379" s="125">
        <f t="shared" si="16"/>
        <v>0</v>
      </c>
      <c r="N379" s="125">
        <f t="shared" si="17"/>
        <v>0</v>
      </c>
      <c r="O379" s="2"/>
      <c r="P379" s="2"/>
      <c r="Y379" s="1"/>
    </row>
    <row r="380" spans="3:25">
      <c r="C380" s="133">
        <v>7</v>
      </c>
      <c r="D380" s="132" t="s">
        <v>139</v>
      </c>
      <c r="E380" s="131"/>
      <c r="F380" s="131"/>
      <c r="G380" s="131"/>
      <c r="H380" s="131"/>
      <c r="I380" s="130">
        <v>1E-3</v>
      </c>
      <c r="J380" s="67"/>
      <c r="K380" s="67"/>
      <c r="M380" s="125">
        <f t="shared" si="16"/>
        <v>0</v>
      </c>
      <c r="N380" s="125">
        <f t="shared" si="17"/>
        <v>0</v>
      </c>
      <c r="O380" s="2"/>
      <c r="P380" s="2"/>
      <c r="Y380" s="1"/>
    </row>
    <row r="381" spans="3:25">
      <c r="C381" s="133">
        <v>7</v>
      </c>
      <c r="D381" s="132" t="s">
        <v>138</v>
      </c>
      <c r="E381" s="131"/>
      <c r="F381" s="131"/>
      <c r="G381" s="131"/>
      <c r="H381" s="131"/>
      <c r="I381" s="130">
        <v>1E-3</v>
      </c>
      <c r="J381" s="67"/>
      <c r="K381" s="67"/>
      <c r="M381" s="125">
        <f t="shared" si="16"/>
        <v>0</v>
      </c>
      <c r="N381" s="125">
        <f t="shared" si="17"/>
        <v>0</v>
      </c>
      <c r="O381" s="2"/>
      <c r="P381" s="2"/>
      <c r="Y381" s="1"/>
    </row>
    <row r="382" spans="3:25">
      <c r="C382" s="133">
        <v>7</v>
      </c>
      <c r="D382" s="132" t="s">
        <v>137</v>
      </c>
      <c r="E382" s="131"/>
      <c r="F382" s="131"/>
      <c r="G382" s="131"/>
      <c r="H382" s="131"/>
      <c r="I382" s="130">
        <v>1E-3</v>
      </c>
      <c r="J382" s="67"/>
      <c r="K382" s="67"/>
      <c r="M382" s="125">
        <f t="shared" si="16"/>
        <v>0</v>
      </c>
      <c r="N382" s="125">
        <f t="shared" si="17"/>
        <v>0</v>
      </c>
      <c r="O382" s="2"/>
      <c r="P382" s="2"/>
      <c r="Y382" s="1"/>
    </row>
    <row r="383" spans="3:25">
      <c r="C383" s="133">
        <v>7</v>
      </c>
      <c r="D383" s="132" t="s">
        <v>136</v>
      </c>
      <c r="E383" s="131"/>
      <c r="F383" s="131"/>
      <c r="G383" s="131"/>
      <c r="H383" s="131"/>
      <c r="I383" s="130">
        <v>1E-3</v>
      </c>
      <c r="J383" s="67"/>
      <c r="K383" s="67"/>
      <c r="M383" s="125">
        <f t="shared" si="16"/>
        <v>0</v>
      </c>
      <c r="N383" s="125">
        <f t="shared" si="17"/>
        <v>0</v>
      </c>
      <c r="O383" s="2"/>
      <c r="P383" s="2"/>
      <c r="Y383" s="1"/>
    </row>
    <row r="384" spans="3:25">
      <c r="C384" s="133">
        <v>7</v>
      </c>
      <c r="D384" s="132" t="s">
        <v>135</v>
      </c>
      <c r="E384" s="131"/>
      <c r="F384" s="131"/>
      <c r="G384" s="131"/>
      <c r="H384" s="131"/>
      <c r="I384" s="130">
        <v>1E-3</v>
      </c>
      <c r="J384" s="67"/>
      <c r="K384" s="67"/>
      <c r="M384" s="125">
        <f t="shared" si="16"/>
        <v>0</v>
      </c>
      <c r="N384" s="125">
        <f t="shared" si="17"/>
        <v>0</v>
      </c>
      <c r="O384" s="2"/>
      <c r="P384" s="2"/>
      <c r="Y384" s="1"/>
    </row>
    <row r="385" spans="3:25">
      <c r="C385" s="133">
        <v>7</v>
      </c>
      <c r="D385" s="132" t="s">
        <v>134</v>
      </c>
      <c r="E385" s="131"/>
      <c r="F385" s="131"/>
      <c r="G385" s="131"/>
      <c r="H385" s="131"/>
      <c r="I385" s="130">
        <v>1E-3</v>
      </c>
      <c r="J385" s="67"/>
      <c r="K385" s="67"/>
      <c r="M385" s="125">
        <f t="shared" si="16"/>
        <v>0</v>
      </c>
      <c r="N385" s="125">
        <f t="shared" si="17"/>
        <v>0</v>
      </c>
      <c r="O385" s="2"/>
      <c r="P385" s="2"/>
      <c r="Y385" s="1"/>
    </row>
    <row r="386" spans="3:25">
      <c r="C386" s="133">
        <v>7</v>
      </c>
      <c r="D386" s="132" t="s">
        <v>133</v>
      </c>
      <c r="E386" s="131"/>
      <c r="F386" s="131"/>
      <c r="G386" s="131"/>
      <c r="H386" s="131"/>
      <c r="I386" s="130">
        <v>1E-3</v>
      </c>
      <c r="J386" s="67"/>
      <c r="K386" s="67"/>
      <c r="M386" s="125">
        <f t="shared" si="16"/>
        <v>0</v>
      </c>
      <c r="N386" s="125">
        <f t="shared" si="17"/>
        <v>0</v>
      </c>
      <c r="O386" s="2"/>
      <c r="P386" s="2"/>
      <c r="Y386" s="1"/>
    </row>
    <row r="387" spans="3:25">
      <c r="C387" s="133">
        <v>8</v>
      </c>
      <c r="D387" s="132" t="s">
        <v>132</v>
      </c>
      <c r="E387" s="131"/>
      <c r="F387" s="131"/>
      <c r="G387" s="131"/>
      <c r="H387" s="131"/>
      <c r="I387" s="130">
        <v>1E-3</v>
      </c>
      <c r="J387" s="67"/>
      <c r="K387" s="67"/>
      <c r="M387" s="125">
        <f t="shared" si="16"/>
        <v>0</v>
      </c>
      <c r="N387" s="125">
        <f t="shared" si="17"/>
        <v>0</v>
      </c>
      <c r="O387" s="2"/>
      <c r="P387" s="2"/>
      <c r="Y387" s="1"/>
    </row>
    <row r="388" spans="3:25">
      <c r="C388" s="133">
        <v>8</v>
      </c>
      <c r="D388" s="132" t="s">
        <v>131</v>
      </c>
      <c r="E388" s="131"/>
      <c r="F388" s="131"/>
      <c r="G388" s="131"/>
      <c r="H388" s="131"/>
      <c r="I388" s="130">
        <v>1E-3</v>
      </c>
      <c r="J388" s="67"/>
      <c r="K388" s="67"/>
      <c r="M388" s="125">
        <f t="shared" si="16"/>
        <v>0</v>
      </c>
      <c r="N388" s="125">
        <f t="shared" si="17"/>
        <v>0</v>
      </c>
      <c r="O388" s="2"/>
      <c r="P388" s="2"/>
      <c r="Y388" s="1"/>
    </row>
    <row r="389" spans="3:25">
      <c r="C389" s="133">
        <v>8</v>
      </c>
      <c r="D389" s="132" t="s">
        <v>130</v>
      </c>
      <c r="E389" s="131"/>
      <c r="F389" s="131"/>
      <c r="G389" s="131"/>
      <c r="H389" s="131"/>
      <c r="I389" s="130">
        <v>1E-3</v>
      </c>
      <c r="J389" s="67"/>
      <c r="K389" s="67"/>
      <c r="M389" s="125">
        <f t="shared" si="16"/>
        <v>0</v>
      </c>
      <c r="N389" s="125">
        <f t="shared" si="17"/>
        <v>0</v>
      </c>
      <c r="O389" s="2"/>
      <c r="P389" s="2"/>
      <c r="Y389" s="1"/>
    </row>
    <row r="390" spans="3:25">
      <c r="C390" s="133">
        <v>8</v>
      </c>
      <c r="D390" s="132" t="s">
        <v>129</v>
      </c>
      <c r="E390" s="131"/>
      <c r="F390" s="131"/>
      <c r="G390" s="131"/>
      <c r="H390" s="131"/>
      <c r="I390" s="130">
        <v>1E-3</v>
      </c>
      <c r="J390" s="67"/>
      <c r="K390" s="67"/>
      <c r="M390" s="125">
        <f t="shared" si="16"/>
        <v>0</v>
      </c>
      <c r="N390" s="125">
        <f t="shared" si="17"/>
        <v>0</v>
      </c>
      <c r="O390" s="2"/>
      <c r="P390" s="2"/>
      <c r="Y390" s="1"/>
    </row>
    <row r="391" spans="3:25">
      <c r="C391" s="133">
        <v>8</v>
      </c>
      <c r="D391" s="132" t="s">
        <v>128</v>
      </c>
      <c r="E391" s="131"/>
      <c r="F391" s="131"/>
      <c r="G391" s="131"/>
      <c r="H391" s="131"/>
      <c r="I391" s="130">
        <v>1E-3</v>
      </c>
      <c r="J391" s="67"/>
      <c r="K391" s="67"/>
      <c r="M391" s="125">
        <f t="shared" si="16"/>
        <v>0</v>
      </c>
      <c r="N391" s="125">
        <f t="shared" si="17"/>
        <v>0</v>
      </c>
      <c r="O391" s="2"/>
      <c r="P391" s="2"/>
      <c r="Y391" s="1"/>
    </row>
    <row r="392" spans="3:25">
      <c r="C392" s="133">
        <v>8</v>
      </c>
      <c r="D392" s="132" t="s">
        <v>127</v>
      </c>
      <c r="E392" s="131"/>
      <c r="F392" s="131"/>
      <c r="G392" s="131"/>
      <c r="H392" s="131"/>
      <c r="I392" s="130">
        <v>1E-3</v>
      </c>
      <c r="J392" s="67"/>
      <c r="K392" s="67"/>
      <c r="M392" s="125">
        <f t="shared" si="16"/>
        <v>0</v>
      </c>
      <c r="N392" s="125">
        <f t="shared" si="17"/>
        <v>0</v>
      </c>
      <c r="O392" s="2"/>
      <c r="P392" s="2"/>
      <c r="Y392" s="1"/>
    </row>
    <row r="393" spans="3:25">
      <c r="C393" s="133">
        <v>8</v>
      </c>
      <c r="D393" s="132" t="s">
        <v>126</v>
      </c>
      <c r="E393" s="131"/>
      <c r="F393" s="131"/>
      <c r="G393" s="131"/>
      <c r="H393" s="131"/>
      <c r="I393" s="130">
        <v>1E-3</v>
      </c>
      <c r="J393" s="67"/>
      <c r="K393" s="67"/>
      <c r="M393" s="125">
        <f t="shared" si="16"/>
        <v>0</v>
      </c>
      <c r="N393" s="125">
        <f t="shared" si="17"/>
        <v>0</v>
      </c>
      <c r="O393" s="2"/>
      <c r="P393" s="2"/>
      <c r="Y393" s="1"/>
    </row>
    <row r="394" spans="3:25">
      <c r="C394" s="129">
        <v>8</v>
      </c>
      <c r="D394" s="128" t="s">
        <v>125</v>
      </c>
      <c r="E394" s="127"/>
      <c r="F394" s="127"/>
      <c r="G394" s="127"/>
      <c r="H394" s="127"/>
      <c r="I394" s="126">
        <v>1E-3</v>
      </c>
      <c r="J394" s="67"/>
      <c r="K394" s="67"/>
      <c r="M394" s="125">
        <f t="shared" si="16"/>
        <v>0</v>
      </c>
      <c r="N394" s="125">
        <f t="shared" si="17"/>
        <v>0</v>
      </c>
      <c r="O394" s="2"/>
      <c r="P394" s="2"/>
      <c r="Y394" s="1"/>
    </row>
    <row r="395" spans="3:25">
      <c r="C395" s="124"/>
      <c r="G395" s="4"/>
      <c r="H395" s="1"/>
      <c r="J395" s="67"/>
      <c r="K395" s="67"/>
      <c r="N395" s="2"/>
      <c r="O395" s="2"/>
      <c r="P395" s="2"/>
      <c r="Y395" s="1"/>
    </row>
    <row r="396" spans="3:25">
      <c r="G396" s="4"/>
      <c r="H396" s="1"/>
      <c r="J396" s="67"/>
      <c r="K396" s="67"/>
      <c r="N396" s="2"/>
      <c r="O396" s="2"/>
      <c r="P396" s="2"/>
      <c r="Y396" s="1"/>
    </row>
    <row r="397" spans="3:25">
      <c r="G397" s="4"/>
      <c r="H397" s="1"/>
      <c r="J397" s="67"/>
      <c r="K397" s="67"/>
      <c r="N397" s="2"/>
      <c r="O397" s="2"/>
      <c r="P397" s="2"/>
      <c r="Y397" s="1"/>
    </row>
    <row r="398" spans="3:25">
      <c r="G398" s="4"/>
      <c r="H398" s="1"/>
      <c r="J398" s="67"/>
      <c r="K398" s="67"/>
      <c r="N398" s="2"/>
      <c r="O398" s="2"/>
      <c r="P398" s="2"/>
      <c r="Y398" s="1"/>
    </row>
    <row r="399" spans="3:25">
      <c r="G399" s="4"/>
      <c r="H399" s="1"/>
      <c r="J399" s="2"/>
      <c r="M399" s="3"/>
      <c r="P399" s="2"/>
      <c r="Y399" s="1"/>
    </row>
    <row r="400" spans="3:25">
      <c r="G400" s="4"/>
      <c r="H400" s="1"/>
      <c r="J400" s="2"/>
      <c r="M400" s="3"/>
      <c r="P400" s="2"/>
      <c r="Y400" s="1"/>
    </row>
    <row r="401" spans="7:25">
      <c r="G401" s="4"/>
      <c r="H401" s="1"/>
      <c r="J401" s="2"/>
      <c r="M401" s="3"/>
      <c r="P401" s="2"/>
      <c r="Y401" s="1"/>
    </row>
    <row r="402" spans="7:25">
      <c r="G402" s="4"/>
      <c r="H402" s="1"/>
      <c r="J402" s="2"/>
      <c r="M402" s="3"/>
      <c r="P402" s="2"/>
      <c r="Y402" s="1"/>
    </row>
    <row r="403" spans="7:25">
      <c r="G403" s="4"/>
      <c r="H403" s="1"/>
      <c r="J403" s="2"/>
      <c r="M403" s="3"/>
      <c r="P403" s="2"/>
      <c r="Y403" s="1"/>
    </row>
    <row r="404" spans="7:25">
      <c r="G404" s="4"/>
      <c r="H404" s="1"/>
      <c r="J404" s="2"/>
      <c r="M404" s="3"/>
      <c r="P404" s="2"/>
      <c r="Y404" s="1"/>
    </row>
    <row r="405" spans="7:25">
      <c r="G405" s="4"/>
      <c r="H405" s="1"/>
      <c r="J405" s="2"/>
      <c r="M405" s="3"/>
      <c r="P405" s="2"/>
      <c r="Y405" s="1"/>
    </row>
    <row r="406" spans="7:25">
      <c r="G406" s="4"/>
      <c r="H406" s="1"/>
      <c r="J406" s="2"/>
      <c r="M406" s="3"/>
      <c r="P406" s="2"/>
      <c r="Y406" s="1"/>
    </row>
    <row r="407" spans="7:25">
      <c r="G407" s="4"/>
      <c r="H407" s="1"/>
      <c r="J407" s="2"/>
      <c r="M407" s="3"/>
      <c r="P407" s="2"/>
      <c r="Y407" s="1"/>
    </row>
    <row r="408" spans="7:25">
      <c r="G408" s="4"/>
      <c r="H408" s="1"/>
      <c r="J408" s="2"/>
      <c r="M408" s="3"/>
      <c r="P408" s="2"/>
      <c r="Y408" s="1"/>
    </row>
    <row r="409" spans="7:25">
      <c r="G409" s="4"/>
      <c r="H409" s="1"/>
      <c r="J409" s="2"/>
      <c r="M409" s="3"/>
      <c r="P409" s="2"/>
      <c r="Y409" s="1"/>
    </row>
    <row r="410" spans="7:25">
      <c r="G410" s="4"/>
      <c r="H410" s="1"/>
      <c r="J410" s="2"/>
      <c r="M410" s="3"/>
      <c r="P410" s="2"/>
      <c r="Y410" s="1"/>
    </row>
    <row r="411" spans="7:25">
      <c r="G411" s="4"/>
      <c r="H411" s="1"/>
      <c r="J411" s="2"/>
      <c r="M411" s="3"/>
      <c r="P411" s="2"/>
      <c r="Y411" s="1"/>
    </row>
    <row r="412" spans="7:25">
      <c r="G412" s="4"/>
      <c r="H412" s="1"/>
      <c r="J412" s="2"/>
      <c r="M412" s="3"/>
      <c r="P412" s="2"/>
      <c r="Y412" s="1"/>
    </row>
    <row r="413" spans="7:25">
      <c r="G413" s="4"/>
      <c r="H413" s="1"/>
      <c r="J413" s="2"/>
      <c r="M413" s="3"/>
      <c r="P413" s="2"/>
      <c r="Y413" s="1"/>
    </row>
    <row r="414" spans="7:25">
      <c r="G414" s="4"/>
      <c r="H414" s="1"/>
      <c r="J414" s="2"/>
      <c r="M414" s="3"/>
      <c r="P414" s="2"/>
      <c r="Y414" s="1"/>
    </row>
    <row r="415" spans="7:25">
      <c r="G415" s="4"/>
      <c r="H415" s="1"/>
      <c r="J415" s="2"/>
      <c r="M415" s="3"/>
      <c r="P415" s="2"/>
      <c r="Y415" s="1"/>
    </row>
    <row r="416" spans="7:25">
      <c r="G416" s="4"/>
      <c r="H416" s="1"/>
      <c r="J416" s="2"/>
      <c r="M416" s="3"/>
      <c r="P416" s="2"/>
      <c r="Y416" s="1"/>
    </row>
    <row r="417" spans="7:25">
      <c r="G417" s="4"/>
      <c r="H417" s="1"/>
      <c r="J417" s="2"/>
      <c r="M417" s="3"/>
      <c r="P417" s="2"/>
      <c r="Y417" s="1"/>
    </row>
  </sheetData>
  <sheetProtection selectLockedCells="1"/>
  <mergeCells count="33">
    <mergeCell ref="A1:G1"/>
    <mergeCell ref="C2:G2"/>
    <mergeCell ref="C3:G3"/>
    <mergeCell ref="A45:A108"/>
    <mergeCell ref="E11:F11"/>
    <mergeCell ref="G11:G12"/>
    <mergeCell ref="C10:G10"/>
    <mergeCell ref="C9:G9"/>
    <mergeCell ref="C4:G4"/>
    <mergeCell ref="C5:G5"/>
    <mergeCell ref="M11:N11"/>
    <mergeCell ref="O11:P11"/>
    <mergeCell ref="A13:A42"/>
    <mergeCell ref="A43:A44"/>
    <mergeCell ref="A109:A111"/>
    <mergeCell ref="C6:G6"/>
    <mergeCell ref="C7:G7"/>
    <mergeCell ref="C8:G8"/>
    <mergeCell ref="E128:F128"/>
    <mergeCell ref="A112:A113"/>
    <mergeCell ref="A114:A115"/>
    <mergeCell ref="A116:A117"/>
    <mergeCell ref="A118:A119"/>
    <mergeCell ref="A120:A121"/>
    <mergeCell ref="A122:A123"/>
    <mergeCell ref="A124:A125"/>
    <mergeCell ref="M158:N158"/>
    <mergeCell ref="E135:F135"/>
    <mergeCell ref="M140:N140"/>
    <mergeCell ref="M149:N149"/>
    <mergeCell ref="E155:F155"/>
    <mergeCell ref="E157:F157"/>
    <mergeCell ref="G157:H157"/>
  </mergeCells>
  <dataValidations count="3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43:F147 G142:G144 G146:G147 E124:F124 E113:F114 E110:F111 E75:F108 E45:F73 E116:F116 E121:F122 E118:F118 E14:F43">
      <formula1>IF(ISNUMBER(E14),AND(E14=ROUND(E14,3),E14&gt;0),FALSE)</formula1>
    </dataValidation>
    <dataValidation type="decimal" allowBlank="1" showInputMessage="1" showErrorMessage="1" errorTitle="Chybně zadaná procenta" error="Procenta jsou:_x000a_-  desetinné číslo mezi od 0 do 100 při zadání znaku %_x000a_- desetinné číslo od 0 do 1 bez zadání znaku %" sqref="G151:G155">
      <formula1>0</formula1>
      <formula2>1</formula2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151:F154 E160:H394 E126:F126">
      <formula1>IF(ISNUMBER(E126),AND(E126=ROUND(E126,3),E126&gt;=0),FALSE)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67"/>
  <sheetViews>
    <sheetView zoomScale="75" workbookViewId="0">
      <pane xSplit="2" ySplit="12" topLeftCell="C13" activePane="bottomRight" state="frozenSplit"/>
      <selection pane="topRight" activeCell="D1" sqref="D1"/>
      <selection pane="bottomLeft" activeCell="A13" sqref="A13"/>
      <selection pane="bottomRight" activeCell="C10" sqref="C10:G10"/>
    </sheetView>
  </sheetViews>
  <sheetFormatPr defaultColWidth="9.28515625" defaultRowHeight="12.75"/>
  <cols>
    <col min="1" max="1" width="27.42578125" style="5" customWidth="1"/>
    <col min="2" max="2" width="15.42578125" style="1" customWidth="1"/>
    <col min="3" max="3" width="11.5703125" style="1" customWidth="1"/>
    <col min="4" max="4" width="68.28515625" style="1" customWidth="1"/>
    <col min="5" max="6" width="14.7109375" style="1" customWidth="1"/>
    <col min="7" max="7" width="17" style="1" customWidth="1"/>
    <col min="8" max="8" width="18" style="4" customWidth="1"/>
    <col min="9" max="10" width="12.28515625" style="1" customWidth="1"/>
    <col min="11" max="12" width="9.28515625" style="2" customWidth="1"/>
    <col min="13" max="13" width="10.28515625" style="2" hidden="1" customWidth="1"/>
    <col min="14" max="16" width="10.28515625" style="3" hidden="1" customWidth="1"/>
    <col min="17" max="17" width="10.42578125" style="2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01" t="s">
        <v>93</v>
      </c>
      <c r="B1" s="402"/>
      <c r="C1" s="402"/>
      <c r="D1" s="402"/>
      <c r="E1" s="402"/>
      <c r="F1" s="402"/>
      <c r="G1" s="403"/>
    </row>
    <row r="2" spans="1:25">
      <c r="A2" s="103" t="s">
        <v>92</v>
      </c>
      <c r="B2" s="102"/>
      <c r="C2" s="404" t="s">
        <v>7</v>
      </c>
      <c r="D2" s="404"/>
      <c r="E2" s="404"/>
      <c r="F2" s="404"/>
      <c r="G2" s="405"/>
    </row>
    <row r="3" spans="1:25" ht="12.75" customHeight="1">
      <c r="A3" s="103" t="s">
        <v>91</v>
      </c>
      <c r="B3" s="102"/>
      <c r="C3" s="404" t="s">
        <v>16</v>
      </c>
      <c r="D3" s="404"/>
      <c r="E3" s="404"/>
      <c r="F3" s="404"/>
      <c r="G3" s="405"/>
    </row>
    <row r="4" spans="1:25" ht="12.75" customHeight="1">
      <c r="A4" s="103" t="s">
        <v>90</v>
      </c>
      <c r="B4" s="102"/>
      <c r="C4" s="399" t="s">
        <v>817</v>
      </c>
      <c r="D4" s="399"/>
      <c r="E4" s="399"/>
      <c r="F4" s="399"/>
      <c r="G4" s="400"/>
    </row>
    <row r="5" spans="1:25" ht="40.5" customHeight="1">
      <c r="A5" s="103" t="s">
        <v>88</v>
      </c>
      <c r="B5" s="102"/>
      <c r="C5" s="399" t="s">
        <v>816</v>
      </c>
      <c r="D5" s="399"/>
      <c r="E5" s="399"/>
      <c r="F5" s="399"/>
      <c r="G5" s="400"/>
    </row>
    <row r="6" spans="1:25" ht="12.75" customHeight="1">
      <c r="A6" s="103" t="s">
        <v>86</v>
      </c>
      <c r="B6" s="102"/>
      <c r="C6" s="399" t="s">
        <v>85</v>
      </c>
      <c r="D6" s="399"/>
      <c r="E6" s="399"/>
      <c r="F6" s="399"/>
      <c r="G6" s="400"/>
    </row>
    <row r="7" spans="1:25" ht="12.75" customHeight="1">
      <c r="A7" s="103" t="s">
        <v>84</v>
      </c>
      <c r="B7" s="102"/>
      <c r="C7" s="399" t="s">
        <v>83</v>
      </c>
      <c r="D7" s="399"/>
      <c r="E7" s="399"/>
      <c r="F7" s="399"/>
      <c r="G7" s="400"/>
    </row>
    <row r="8" spans="1:25" ht="12.75" customHeight="1">
      <c r="A8" s="103" t="s">
        <v>82</v>
      </c>
      <c r="B8" s="102"/>
      <c r="C8" s="399" t="s">
        <v>700</v>
      </c>
      <c r="D8" s="399"/>
      <c r="E8" s="399"/>
      <c r="F8" s="399"/>
      <c r="G8" s="400"/>
    </row>
    <row r="9" spans="1:25" ht="12.75" customHeight="1">
      <c r="A9" s="103" t="s">
        <v>80</v>
      </c>
      <c r="B9" s="102"/>
      <c r="C9" s="399" t="s">
        <v>79</v>
      </c>
      <c r="D9" s="399"/>
      <c r="E9" s="399"/>
      <c r="F9" s="399"/>
      <c r="G9" s="400"/>
    </row>
    <row r="10" spans="1:25" ht="25.5" customHeight="1">
      <c r="A10" s="101" t="s">
        <v>78</v>
      </c>
      <c r="B10" s="100"/>
      <c r="C10" s="417" t="s">
        <v>856</v>
      </c>
      <c r="D10" s="415"/>
      <c r="E10" s="415"/>
      <c r="F10" s="415"/>
      <c r="G10" s="416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394"/>
      <c r="G11" s="395" t="s">
        <v>75</v>
      </c>
      <c r="H11" s="1"/>
      <c r="J11" s="2"/>
      <c r="M11" s="391" t="s">
        <v>74</v>
      </c>
      <c r="N11" s="391"/>
      <c r="O11" s="392" t="s">
        <v>73</v>
      </c>
      <c r="P11" s="392"/>
      <c r="X11" s="1"/>
      <c r="Y11" s="1"/>
    </row>
    <row r="12" spans="1:25" ht="25.5">
      <c r="A12" s="96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230" t="s">
        <v>67</v>
      </c>
      <c r="G12" s="396"/>
      <c r="H12" s="1"/>
      <c r="J12" s="2"/>
      <c r="M12" s="229" t="s">
        <v>68</v>
      </c>
      <c r="N12" s="229" t="s">
        <v>67</v>
      </c>
      <c r="O12" s="228" t="s">
        <v>68</v>
      </c>
      <c r="P12" s="228" t="s">
        <v>67</v>
      </c>
      <c r="X12" s="1"/>
      <c r="Y12" s="1"/>
    </row>
    <row r="13" spans="1:25" ht="12.75" customHeight="1">
      <c r="A13" s="387" t="s">
        <v>66</v>
      </c>
      <c r="B13" s="117"/>
      <c r="C13" s="226"/>
      <c r="D13" s="116" t="s">
        <v>63</v>
      </c>
      <c r="E13" s="225">
        <v>1</v>
      </c>
      <c r="F13" s="225">
        <v>1</v>
      </c>
      <c r="G13" s="114">
        <v>0.8</v>
      </c>
      <c r="H13" s="1"/>
      <c r="J13" s="2"/>
      <c r="M13" s="80">
        <f>E13*G13</f>
        <v>0.8</v>
      </c>
      <c r="N13" s="80">
        <f>F13*G13</f>
        <v>0.8</v>
      </c>
      <c r="O13" s="86">
        <f>SUM(M13:M14)</f>
        <v>0.8</v>
      </c>
      <c r="P13" s="86">
        <f>SUM(N13:N14)</f>
        <v>0.8</v>
      </c>
      <c r="X13" s="1"/>
      <c r="Y13" s="1"/>
    </row>
    <row r="14" spans="1:25" ht="12.75" customHeight="1">
      <c r="A14" s="388"/>
      <c r="B14" s="109"/>
      <c r="C14" s="373"/>
      <c r="D14" s="108" t="s">
        <v>710</v>
      </c>
      <c r="E14" s="83"/>
      <c r="F14" s="83"/>
      <c r="G14" s="106">
        <v>0.2</v>
      </c>
      <c r="H14" s="1"/>
      <c r="J14" s="2"/>
      <c r="M14" s="80">
        <f>E14*G14</f>
        <v>0</v>
      </c>
      <c r="N14" s="80">
        <f>F14*G14</f>
        <v>0</v>
      </c>
      <c r="O14" s="79"/>
      <c r="P14" s="79"/>
      <c r="X14" s="1"/>
      <c r="Y14" s="1"/>
    </row>
    <row r="15" spans="1:25" s="70" customFormat="1" ht="26.25" customHeight="1">
      <c r="A15" s="78"/>
      <c r="B15" s="77"/>
      <c r="C15" s="76"/>
      <c r="D15" s="75" t="s">
        <v>59</v>
      </c>
      <c r="E15" s="51"/>
      <c r="F15" s="51"/>
      <c r="G15" s="72"/>
      <c r="H15" s="74"/>
      <c r="I15" s="74"/>
      <c r="J15" s="73"/>
      <c r="K15" s="73"/>
      <c r="L15" s="73"/>
      <c r="M15" s="72"/>
      <c r="N15" s="72"/>
      <c r="O15" s="72"/>
      <c r="P15" s="71"/>
      <c r="Q15" s="71"/>
      <c r="R15" s="71"/>
      <c r="S15" s="71"/>
      <c r="T15" s="71"/>
      <c r="U15" s="71"/>
      <c r="V15" s="71"/>
      <c r="W15" s="71"/>
      <c r="X15" s="71"/>
    </row>
    <row r="16" spans="1:25" ht="13.5" thickBot="1">
      <c r="B16" s="68"/>
      <c r="C16" s="68"/>
      <c r="D16" s="68"/>
      <c r="E16" s="68"/>
      <c r="F16" s="68"/>
      <c r="G16" s="68"/>
      <c r="H16" s="69"/>
      <c r="I16" s="68"/>
      <c r="J16" s="68"/>
      <c r="K16" s="67"/>
      <c r="L16" s="67"/>
      <c r="M16" s="67"/>
      <c r="N16" s="66"/>
    </row>
    <row r="17" spans="1:29" s="68" customFormat="1" ht="14.25" customHeight="1" thickBot="1">
      <c r="D17" s="17" t="s">
        <v>393</v>
      </c>
      <c r="E17" s="383">
        <f>ROUND(F23,3)</f>
        <v>0</v>
      </c>
      <c r="F17" s="384"/>
    </row>
    <row r="18" spans="1:29" s="68" customFormat="1" ht="4.5" customHeight="1"/>
    <row r="19" spans="1:29" s="68" customFormat="1">
      <c r="D19" s="68" t="s">
        <v>31</v>
      </c>
    </row>
    <row r="20" spans="1:29" s="68" customFormat="1" ht="13.5" thickBot="1">
      <c r="D20" s="200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</row>
    <row r="21" spans="1:29" s="187" customFormat="1" ht="13.5" hidden="1" customHeight="1">
      <c r="A21" s="29"/>
      <c r="B21" s="29"/>
      <c r="C21" s="29"/>
      <c r="E21" s="29" t="s">
        <v>38</v>
      </c>
      <c r="F21" s="24">
        <v>18</v>
      </c>
      <c r="G21" s="24"/>
      <c r="H21" s="28"/>
      <c r="I21" s="24"/>
      <c r="J21" s="24"/>
      <c r="K21" s="24"/>
      <c r="L21" s="24"/>
      <c r="M21" s="198"/>
      <c r="N21" s="198"/>
      <c r="O21" s="197"/>
      <c r="P21" s="26"/>
      <c r="Q21" s="25"/>
      <c r="R21" s="24"/>
    </row>
    <row r="22" spans="1:29" s="186" customFormat="1" ht="12" hidden="1" customHeight="1">
      <c r="C22" s="194"/>
      <c r="E22" s="194" t="s">
        <v>37</v>
      </c>
      <c r="F22" s="196">
        <f>PRODUCT(O$13:O14) *E15</f>
        <v>0</v>
      </c>
      <c r="G22" s="196">
        <f>PRODUCT(P$13:P14) *F15</f>
        <v>0</v>
      </c>
      <c r="H22" s="192"/>
      <c r="I22" s="193"/>
      <c r="J22" s="193"/>
      <c r="K22" s="195"/>
      <c r="L22" s="195"/>
      <c r="M22" s="191"/>
      <c r="N22" s="191"/>
      <c r="O22" s="190"/>
      <c r="P22" s="189"/>
      <c r="Q22" s="188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</row>
    <row r="23" spans="1:29" s="186" customFormat="1" ht="12" hidden="1" customHeight="1" thickBot="1">
      <c r="C23" s="194"/>
      <c r="E23" s="194" t="s">
        <v>35</v>
      </c>
      <c r="F23" s="193">
        <f>(F22*F21+G22)/F21</f>
        <v>0</v>
      </c>
      <c r="H23" s="192"/>
      <c r="K23" s="187"/>
      <c r="L23" s="187"/>
      <c r="M23" s="191"/>
      <c r="N23" s="191"/>
      <c r="O23" s="190"/>
      <c r="P23" s="189"/>
      <c r="Q23" s="188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</row>
    <row r="24" spans="1:29" ht="16.5" customHeight="1" thickBot="1">
      <c r="A24" s="68"/>
      <c r="B24" s="183"/>
      <c r="C24" s="183"/>
      <c r="D24" s="17" t="s">
        <v>392</v>
      </c>
      <c r="E24" s="383">
        <f>E25*E26</f>
        <v>0</v>
      </c>
      <c r="F24" s="384"/>
      <c r="G24" s="182"/>
      <c r="H24" s="1"/>
      <c r="J24" s="147"/>
      <c r="K24" s="147"/>
      <c r="N24" s="2"/>
      <c r="O24" s="2"/>
      <c r="P24" s="2"/>
      <c r="Y24" s="1"/>
    </row>
    <row r="25" spans="1:29" ht="16.5" hidden="1" customHeight="1">
      <c r="A25" s="68"/>
      <c r="B25" s="183"/>
      <c r="C25" s="183"/>
      <c r="D25" s="185" t="s">
        <v>391</v>
      </c>
      <c r="E25" s="183">
        <f>SUM(N31:N36)</f>
        <v>0.33999999999999997</v>
      </c>
      <c r="F25" s="183"/>
      <c r="G25" s="182"/>
      <c r="H25" s="1"/>
      <c r="J25" s="147"/>
      <c r="K25" s="147"/>
      <c r="N25" s="2"/>
      <c r="O25" s="2"/>
      <c r="P25" s="2"/>
      <c r="Y25" s="1"/>
    </row>
    <row r="26" spans="1:29" ht="16.5" hidden="1" customHeight="1">
      <c r="A26" s="68"/>
      <c r="B26" s="183"/>
      <c r="C26" s="183"/>
      <c r="D26" s="184" t="s">
        <v>390</v>
      </c>
      <c r="E26" s="183">
        <f>SUM(N40:N43)</f>
        <v>0</v>
      </c>
      <c r="F26" s="183"/>
      <c r="G26" s="182"/>
      <c r="H26" s="1"/>
      <c r="J26" s="147"/>
      <c r="K26" s="147"/>
      <c r="N26" s="2"/>
      <c r="O26" s="2"/>
      <c r="P26" s="2"/>
      <c r="Y26" s="1"/>
    </row>
    <row r="27" spans="1:29" ht="16.5" customHeight="1">
      <c r="A27" s="68"/>
      <c r="B27" s="183"/>
      <c r="C27" s="183"/>
      <c r="D27" s="183"/>
      <c r="E27" s="183"/>
      <c r="F27" s="183"/>
      <c r="G27" s="183"/>
      <c r="H27" s="182"/>
      <c r="K27" s="147"/>
      <c r="L27" s="147"/>
      <c r="N27" s="2"/>
      <c r="O27" s="2"/>
      <c r="P27" s="2"/>
    </row>
    <row r="28" spans="1:29" ht="16.5" customHeight="1">
      <c r="B28" s="183"/>
      <c r="C28" s="183"/>
      <c r="D28" s="183"/>
      <c r="E28" s="183"/>
      <c r="F28" s="183"/>
      <c r="G28" s="183"/>
      <c r="H28" s="182"/>
      <c r="K28" s="147"/>
      <c r="L28" s="147"/>
      <c r="N28" s="2"/>
      <c r="O28" s="2"/>
      <c r="P28" s="2"/>
    </row>
    <row r="29" spans="1:29" s="70" customFormat="1" ht="13.5" customHeight="1">
      <c r="A29" s="181"/>
      <c r="C29" s="180"/>
      <c r="D29" s="179" t="s">
        <v>389</v>
      </c>
      <c r="E29" s="178" t="s">
        <v>388</v>
      </c>
      <c r="F29" s="178" t="s">
        <v>387</v>
      </c>
      <c r="G29" s="165" t="s">
        <v>386</v>
      </c>
      <c r="H29" s="177"/>
      <c r="J29" s="176"/>
      <c r="K29" s="176"/>
      <c r="L29" s="71"/>
      <c r="M29" s="385" t="s">
        <v>54</v>
      </c>
      <c r="N29" s="385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9" ht="14.85" customHeight="1">
      <c r="C30" s="175"/>
      <c r="D30" s="174" t="s">
        <v>40</v>
      </c>
      <c r="E30" s="162">
        <v>0.43</v>
      </c>
      <c r="F30" s="162">
        <v>0.17</v>
      </c>
      <c r="G30" s="162">
        <v>0.4</v>
      </c>
      <c r="H30" s="173"/>
      <c r="J30" s="147"/>
      <c r="K30" s="147"/>
      <c r="M30" s="125"/>
      <c r="N30" s="125"/>
      <c r="O30" s="2"/>
      <c r="P30" s="2"/>
      <c r="Y30" s="1"/>
    </row>
    <row r="31" spans="1:29">
      <c r="B31" s="68"/>
      <c r="C31" s="161" t="s">
        <v>385</v>
      </c>
      <c r="D31" s="113" t="s">
        <v>384</v>
      </c>
      <c r="E31" s="172">
        <v>1</v>
      </c>
      <c r="F31" s="172">
        <v>1</v>
      </c>
      <c r="G31" s="171"/>
      <c r="H31" s="158">
        <v>0.4</v>
      </c>
      <c r="J31" s="147"/>
      <c r="K31" s="147"/>
      <c r="M31" s="125">
        <f t="shared" ref="M31:M36" si="0">E$30*E31+F$30*F31+G$30*G31</f>
        <v>0.6</v>
      </c>
      <c r="N31" s="125">
        <f t="shared" ref="N31:N36" si="1">M31*H31</f>
        <v>0.24</v>
      </c>
      <c r="O31" s="2"/>
      <c r="P31" s="2"/>
      <c r="Y31" s="1"/>
    </row>
    <row r="32" spans="1:29">
      <c r="B32" s="68"/>
      <c r="C32" s="157" t="s">
        <v>383</v>
      </c>
      <c r="D32" s="117" t="s">
        <v>382</v>
      </c>
      <c r="E32" s="169"/>
      <c r="F32" s="169"/>
      <c r="G32" s="169"/>
      <c r="H32" s="154">
        <v>0.05</v>
      </c>
      <c r="J32" s="147"/>
      <c r="K32" s="147"/>
      <c r="M32" s="125">
        <f t="shared" si="0"/>
        <v>0</v>
      </c>
      <c r="N32" s="125">
        <f t="shared" si="1"/>
        <v>0</v>
      </c>
      <c r="O32" s="2"/>
      <c r="P32" s="2"/>
      <c r="Y32" s="1"/>
    </row>
    <row r="33" spans="2:25">
      <c r="B33" s="68"/>
      <c r="C33" s="157" t="s">
        <v>381</v>
      </c>
      <c r="D33" s="117" t="s">
        <v>380</v>
      </c>
      <c r="E33" s="169"/>
      <c r="F33" s="169"/>
      <c r="G33" s="169"/>
      <c r="H33" s="154">
        <v>0.1</v>
      </c>
      <c r="J33" s="147"/>
      <c r="K33" s="147"/>
      <c r="M33" s="125">
        <f t="shared" si="0"/>
        <v>0</v>
      </c>
      <c r="N33" s="125">
        <f t="shared" si="1"/>
        <v>0</v>
      </c>
      <c r="O33" s="2"/>
      <c r="P33" s="2"/>
      <c r="Y33" s="1"/>
    </row>
    <row r="34" spans="2:25">
      <c r="B34" s="68"/>
      <c r="C34" s="157" t="s">
        <v>379</v>
      </c>
      <c r="D34" s="117" t="s">
        <v>378</v>
      </c>
      <c r="E34" s="169"/>
      <c r="F34" s="169"/>
      <c r="G34" s="170">
        <v>1</v>
      </c>
      <c r="H34" s="154">
        <v>0.25</v>
      </c>
      <c r="J34" s="147"/>
      <c r="K34" s="147"/>
      <c r="M34" s="125">
        <f t="shared" si="0"/>
        <v>0.4</v>
      </c>
      <c r="N34" s="125">
        <f t="shared" si="1"/>
        <v>0.1</v>
      </c>
      <c r="O34" s="2"/>
      <c r="P34" s="2"/>
      <c r="Y34" s="1"/>
    </row>
    <row r="35" spans="2:25">
      <c r="B35" s="68"/>
      <c r="C35" s="157" t="s">
        <v>377</v>
      </c>
      <c r="D35" s="117" t="s">
        <v>376</v>
      </c>
      <c r="E35" s="169"/>
      <c r="F35" s="169"/>
      <c r="G35" s="169"/>
      <c r="H35" s="154">
        <v>0.1</v>
      </c>
      <c r="J35" s="147"/>
      <c r="K35" s="147"/>
      <c r="M35" s="125">
        <f t="shared" si="0"/>
        <v>0</v>
      </c>
      <c r="N35" s="125">
        <f t="shared" si="1"/>
        <v>0</v>
      </c>
      <c r="O35" s="2"/>
      <c r="P35" s="2"/>
      <c r="Y35" s="1"/>
    </row>
    <row r="36" spans="2:25">
      <c r="B36" s="68"/>
      <c r="C36" s="153" t="s">
        <v>375</v>
      </c>
      <c r="D36" s="109" t="s">
        <v>374</v>
      </c>
      <c r="E36" s="168"/>
      <c r="F36" s="168"/>
      <c r="G36" s="168"/>
      <c r="H36" s="151">
        <v>0.1</v>
      </c>
      <c r="J36" s="147"/>
      <c r="K36" s="147"/>
      <c r="M36" s="125">
        <f t="shared" si="0"/>
        <v>0</v>
      </c>
      <c r="N36" s="125">
        <f t="shared" si="1"/>
        <v>0</v>
      </c>
      <c r="O36" s="2"/>
      <c r="P36" s="2"/>
      <c r="Y36" s="1"/>
    </row>
    <row r="37" spans="2:25">
      <c r="G37" s="4"/>
      <c r="H37" s="1"/>
      <c r="J37" s="147"/>
      <c r="K37" s="147"/>
      <c r="M37" s="67"/>
      <c r="N37" s="67"/>
      <c r="O37" s="2"/>
      <c r="P37" s="2"/>
      <c r="Y37" s="1"/>
    </row>
    <row r="38" spans="2:25" ht="66" customHeight="1">
      <c r="D38" s="167" t="s">
        <v>373</v>
      </c>
      <c r="E38" s="166" t="s">
        <v>365</v>
      </c>
      <c r="F38" s="166" t="s">
        <v>364</v>
      </c>
      <c r="G38" s="165" t="s">
        <v>372</v>
      </c>
      <c r="H38" s="164" t="s">
        <v>40</v>
      </c>
      <c r="J38" s="147"/>
      <c r="K38" s="147"/>
      <c r="M38" s="382" t="s">
        <v>54</v>
      </c>
      <c r="N38" s="382"/>
      <c r="O38" s="2"/>
      <c r="P38" s="2"/>
      <c r="Y38" s="1"/>
    </row>
    <row r="39" spans="2:25">
      <c r="D39" s="163" t="s">
        <v>40</v>
      </c>
      <c r="E39" s="162">
        <v>0.85</v>
      </c>
      <c r="F39" s="162">
        <v>0.15</v>
      </c>
      <c r="G39" s="162">
        <v>0.9</v>
      </c>
      <c r="H39" s="151"/>
      <c r="J39" s="147"/>
      <c r="K39" s="147"/>
      <c r="M39" s="125"/>
      <c r="N39" s="125"/>
      <c r="O39" s="2"/>
      <c r="P39" s="2"/>
      <c r="Y39" s="1"/>
    </row>
    <row r="40" spans="2:25">
      <c r="D40" s="161" t="s">
        <v>371</v>
      </c>
      <c r="E40" s="160"/>
      <c r="F40" s="160"/>
      <c r="G40" s="159"/>
      <c r="H40" s="158">
        <v>0.42</v>
      </c>
      <c r="J40" s="147"/>
      <c r="K40" s="147"/>
      <c r="M40" s="125">
        <f>(E$39*E40+F$39*F40)*(1-G$39)+(E$39*E40+F$39*F40)*(1-G40)*G$39</f>
        <v>0</v>
      </c>
      <c r="N40" s="125">
        <f>M40*H40</f>
        <v>0</v>
      </c>
      <c r="O40" s="2"/>
      <c r="P40" s="2"/>
      <c r="Y40" s="1"/>
    </row>
    <row r="41" spans="2:25">
      <c r="D41" s="157" t="s">
        <v>370</v>
      </c>
      <c r="E41" s="156"/>
      <c r="F41" s="156"/>
      <c r="G41" s="155"/>
      <c r="H41" s="154">
        <v>0.17</v>
      </c>
      <c r="J41" s="147"/>
      <c r="K41" s="147"/>
      <c r="M41" s="125">
        <f>(E$39*E41+F$39*F41)*(1-G$39)+(E$39*E41+F$39*F41)*(1-G41)*G$39</f>
        <v>0</v>
      </c>
      <c r="N41" s="125">
        <f>M41*H41</f>
        <v>0</v>
      </c>
      <c r="O41" s="2"/>
      <c r="P41" s="2"/>
      <c r="Y41" s="1"/>
    </row>
    <row r="42" spans="2:25">
      <c r="D42" s="157" t="s">
        <v>369</v>
      </c>
      <c r="E42" s="156"/>
      <c r="F42" s="156"/>
      <c r="G42" s="155"/>
      <c r="H42" s="154">
        <v>0.4</v>
      </c>
      <c r="J42" s="147"/>
      <c r="K42" s="147"/>
      <c r="M42" s="125">
        <f>(E$39*E42+F$39*F42)*(1-G$39)+(E$39*E42+F$39*F42)*(1-G42)*G$39</f>
        <v>0</v>
      </c>
      <c r="N42" s="125">
        <f>M42*H42</f>
        <v>0</v>
      </c>
      <c r="O42" s="2"/>
      <c r="P42" s="2"/>
      <c r="Y42" s="1"/>
    </row>
    <row r="43" spans="2:25">
      <c r="D43" s="153" t="s">
        <v>368</v>
      </c>
      <c r="E43" s="372"/>
      <c r="F43" s="372"/>
      <c r="G43" s="152"/>
      <c r="H43" s="151">
        <v>0.01</v>
      </c>
      <c r="J43" s="147"/>
      <c r="K43" s="147"/>
      <c r="M43" s="125">
        <f>(E$39*E43+F$39*F43)*(1-G$39)+(E$39*E43+F$39*F43)*(1-G43)*G$39</f>
        <v>0</v>
      </c>
      <c r="N43" s="125">
        <f>M43*H43</f>
        <v>0</v>
      </c>
      <c r="O43" s="2"/>
      <c r="P43" s="2"/>
      <c r="Y43" s="1"/>
    </row>
    <row r="44" spans="2:25">
      <c r="G44" s="4"/>
      <c r="H44" s="1"/>
      <c r="J44" s="147"/>
      <c r="K44" s="147"/>
      <c r="M44" s="67"/>
      <c r="N44" s="67"/>
      <c r="O44" s="2"/>
      <c r="P44" s="2"/>
      <c r="Y44" s="1"/>
    </row>
    <row r="45" spans="2:25">
      <c r="C45" s="124"/>
      <c r="G45" s="4"/>
      <c r="H45" s="1"/>
      <c r="J45" s="67"/>
      <c r="K45" s="67"/>
      <c r="N45" s="2"/>
      <c r="O45" s="2"/>
      <c r="P45" s="2"/>
      <c r="Y45" s="1"/>
    </row>
    <row r="46" spans="2:25">
      <c r="G46" s="4"/>
      <c r="H46" s="1"/>
      <c r="J46" s="67"/>
      <c r="K46" s="67"/>
      <c r="N46" s="2"/>
      <c r="O46" s="2"/>
      <c r="P46" s="2"/>
      <c r="Y46" s="1"/>
    </row>
    <row r="47" spans="2:25">
      <c r="G47" s="4"/>
      <c r="H47" s="1"/>
      <c r="J47" s="67"/>
      <c r="K47" s="67"/>
      <c r="N47" s="2"/>
      <c r="O47" s="2"/>
      <c r="P47" s="2"/>
      <c r="Y47" s="1"/>
    </row>
    <row r="48" spans="2:25">
      <c r="G48" s="4"/>
      <c r="H48" s="1"/>
      <c r="J48" s="67"/>
      <c r="K48" s="67"/>
      <c r="N48" s="2"/>
      <c r="O48" s="2"/>
      <c r="P48" s="2"/>
      <c r="Y48" s="1"/>
    </row>
    <row r="49" spans="7:25">
      <c r="G49" s="4"/>
      <c r="H49" s="1"/>
      <c r="J49" s="2"/>
      <c r="M49" s="3"/>
      <c r="P49" s="2"/>
      <c r="Y49" s="1"/>
    </row>
    <row r="50" spans="7:25">
      <c r="G50" s="4"/>
      <c r="H50" s="1"/>
      <c r="J50" s="2"/>
      <c r="M50" s="3"/>
      <c r="P50" s="2"/>
      <c r="Y50" s="1"/>
    </row>
    <row r="51" spans="7:25">
      <c r="G51" s="4"/>
      <c r="H51" s="1"/>
      <c r="J51" s="2"/>
      <c r="M51" s="3"/>
      <c r="P51" s="2"/>
      <c r="Y51" s="1"/>
    </row>
    <row r="52" spans="7:25">
      <c r="G52" s="4"/>
      <c r="H52" s="1"/>
      <c r="J52" s="2"/>
      <c r="M52" s="3"/>
      <c r="P52" s="2"/>
      <c r="Y52" s="1"/>
    </row>
    <row r="53" spans="7:25">
      <c r="G53" s="4"/>
      <c r="H53" s="1"/>
      <c r="J53" s="2"/>
      <c r="M53" s="3"/>
      <c r="P53" s="2"/>
      <c r="Y53" s="1"/>
    </row>
    <row r="54" spans="7:25">
      <c r="G54" s="4"/>
      <c r="H54" s="1"/>
      <c r="J54" s="2"/>
      <c r="M54" s="3"/>
      <c r="P54" s="2"/>
      <c r="Y54" s="1"/>
    </row>
    <row r="55" spans="7:25">
      <c r="G55" s="4"/>
      <c r="H55" s="1"/>
      <c r="J55" s="2"/>
      <c r="M55" s="3"/>
      <c r="P55" s="2"/>
      <c r="Y55" s="1"/>
    </row>
    <row r="56" spans="7:25">
      <c r="G56" s="4"/>
      <c r="H56" s="1"/>
      <c r="J56" s="2"/>
      <c r="M56" s="3"/>
      <c r="P56" s="2"/>
      <c r="Y56" s="1"/>
    </row>
    <row r="57" spans="7:25">
      <c r="G57" s="4"/>
      <c r="H57" s="1"/>
      <c r="J57" s="2"/>
      <c r="M57" s="3"/>
      <c r="P57" s="2"/>
      <c r="Y57" s="1"/>
    </row>
    <row r="58" spans="7:25">
      <c r="G58" s="4"/>
      <c r="H58" s="1"/>
      <c r="J58" s="2"/>
      <c r="M58" s="3"/>
      <c r="P58" s="2"/>
      <c r="Y58" s="1"/>
    </row>
    <row r="59" spans="7:25">
      <c r="G59" s="4"/>
      <c r="H59" s="1"/>
      <c r="J59" s="2"/>
      <c r="M59" s="3"/>
      <c r="P59" s="2"/>
      <c r="Y59" s="1"/>
    </row>
    <row r="60" spans="7:25">
      <c r="G60" s="4"/>
      <c r="H60" s="1"/>
      <c r="J60" s="2"/>
      <c r="M60" s="3"/>
      <c r="P60" s="2"/>
      <c r="Y60" s="1"/>
    </row>
    <row r="61" spans="7:25">
      <c r="G61" s="4"/>
      <c r="H61" s="1"/>
      <c r="J61" s="2"/>
      <c r="M61" s="3"/>
      <c r="P61" s="2"/>
      <c r="Y61" s="1"/>
    </row>
    <row r="62" spans="7:25">
      <c r="G62" s="4"/>
      <c r="H62" s="1"/>
      <c r="J62" s="2"/>
      <c r="M62" s="3"/>
      <c r="P62" s="2"/>
      <c r="Y62" s="1"/>
    </row>
    <row r="63" spans="7:25">
      <c r="G63" s="4"/>
      <c r="H63" s="1"/>
      <c r="J63" s="2"/>
      <c r="M63" s="3"/>
      <c r="P63" s="2"/>
      <c r="Y63" s="1"/>
    </row>
    <row r="64" spans="7:25">
      <c r="G64" s="4"/>
      <c r="H64" s="1"/>
      <c r="J64" s="2"/>
      <c r="M64" s="3"/>
      <c r="P64" s="2"/>
      <c r="Y64" s="1"/>
    </row>
    <row r="65" spans="7:25">
      <c r="G65" s="4"/>
      <c r="H65" s="1"/>
      <c r="J65" s="2"/>
      <c r="M65" s="3"/>
      <c r="P65" s="2"/>
      <c r="Y65" s="1"/>
    </row>
    <row r="66" spans="7:25">
      <c r="G66" s="4"/>
      <c r="H66" s="1"/>
      <c r="J66" s="2"/>
      <c r="M66" s="3"/>
      <c r="P66" s="2"/>
      <c r="Y66" s="1"/>
    </row>
    <row r="67" spans="7:25">
      <c r="G67" s="4"/>
      <c r="H67" s="1"/>
      <c r="J67" s="2"/>
      <c r="M67" s="3"/>
      <c r="P67" s="2"/>
      <c r="Y67" s="1"/>
    </row>
  </sheetData>
  <sheetProtection selectLockedCells="1"/>
  <mergeCells count="19">
    <mergeCell ref="C8:G8"/>
    <mergeCell ref="C7:G7"/>
    <mergeCell ref="A1:G1"/>
    <mergeCell ref="C2:G2"/>
    <mergeCell ref="C3:G3"/>
    <mergeCell ref="C4:G4"/>
    <mergeCell ref="C5:G5"/>
    <mergeCell ref="C6:G6"/>
    <mergeCell ref="O11:P11"/>
    <mergeCell ref="A13:A14"/>
    <mergeCell ref="E11:F11"/>
    <mergeCell ref="G11:G12"/>
    <mergeCell ref="C9:G9"/>
    <mergeCell ref="C10:G10"/>
    <mergeCell ref="M29:N29"/>
    <mergeCell ref="M38:N38"/>
    <mergeCell ref="E17:F17"/>
    <mergeCell ref="E24:F24"/>
    <mergeCell ref="M11:N11"/>
  </mergeCells>
  <dataValidations count="3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32:F36 G31:G33 G35:G36 E14:F14">
      <formula1>IF(ISNUMBER(E14),AND(E14=ROUND(E14,3),E14&gt;0),FALSE)</formula1>
    </dataValidation>
    <dataValidation type="decimal" allowBlank="1" showInputMessage="1" showErrorMessage="1" errorTitle="Chybně zadaná procenta" error="Procenta jsou:_x000a_-  desetinné číslo mezi od 0 do 100 při zadání znaku %_x000a_- desetinné číslo od 0 do 1 bez zadání znaku %" sqref="G40:G43">
      <formula1>0</formula1>
      <formula2>1</formula2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15:F15 E40:F43">
      <formula1>IF(ISNUMBER(E15),AND(E15=ROUND(E15,3),E15&gt;=0),FALSE)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Y49"/>
  <sheetViews>
    <sheetView zoomScale="75" workbookViewId="0">
      <selection activeCell="G9" sqref="G9"/>
    </sheetView>
  </sheetViews>
  <sheetFormatPr defaultColWidth="9.28515625" defaultRowHeight="12.75"/>
  <cols>
    <col min="1" max="1" width="22.42578125" style="5" customWidth="1"/>
    <col min="2" max="2" width="12.85546875" style="1" customWidth="1"/>
    <col min="3" max="3" width="11.5703125" style="1" customWidth="1"/>
    <col min="4" max="4" width="68.28515625" style="1" customWidth="1"/>
    <col min="5" max="6" width="14.7109375" style="1" customWidth="1"/>
    <col min="7" max="7" width="17" style="1" customWidth="1"/>
    <col min="8" max="8" width="18" style="4" hidden="1" customWidth="1"/>
    <col min="9" max="10" width="12.28515625" style="1" hidden="1" customWidth="1"/>
    <col min="11" max="11" width="9.28515625" style="2" hidden="1" customWidth="1"/>
    <col min="12" max="12" width="9.28515625" style="2" customWidth="1"/>
    <col min="13" max="13" width="10.28515625" style="2" customWidth="1"/>
    <col min="14" max="16" width="10.28515625" style="3" customWidth="1"/>
    <col min="17" max="17" width="10.42578125" style="2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18" t="s">
        <v>93</v>
      </c>
      <c r="B1" s="419"/>
      <c r="C1" s="419"/>
      <c r="D1" s="420"/>
      <c r="E1" s="420"/>
      <c r="F1" s="421"/>
      <c r="G1" s="105"/>
    </row>
    <row r="2" spans="1:25">
      <c r="A2" s="103" t="s">
        <v>92</v>
      </c>
      <c r="B2" s="102"/>
      <c r="C2" s="404" t="s">
        <v>8</v>
      </c>
      <c r="D2" s="404"/>
      <c r="E2" s="404"/>
      <c r="F2" s="405"/>
      <c r="G2" s="99"/>
    </row>
    <row r="3" spans="1:25" ht="12.75" customHeight="1">
      <c r="A3" s="103" t="s">
        <v>91</v>
      </c>
      <c r="B3" s="102"/>
      <c r="C3" s="404" t="s">
        <v>17</v>
      </c>
      <c r="D3" s="404"/>
      <c r="E3" s="404"/>
      <c r="F3" s="405"/>
      <c r="G3" s="99"/>
    </row>
    <row r="4" spans="1:25" ht="12.75" customHeight="1">
      <c r="A4" s="103" t="s">
        <v>90</v>
      </c>
      <c r="B4" s="102"/>
      <c r="C4" s="399" t="s">
        <v>124</v>
      </c>
      <c r="D4" s="399"/>
      <c r="E4" s="399"/>
      <c r="F4" s="400"/>
      <c r="G4" s="99"/>
    </row>
    <row r="5" spans="1:25" ht="13.5" customHeight="1">
      <c r="A5" s="103" t="s">
        <v>88</v>
      </c>
      <c r="B5" s="102"/>
      <c r="C5" s="399" t="s">
        <v>123</v>
      </c>
      <c r="D5" s="399"/>
      <c r="E5" s="399"/>
      <c r="F5" s="400"/>
      <c r="G5" s="99"/>
    </row>
    <row r="6" spans="1:25" ht="12.75" customHeight="1">
      <c r="A6" s="103" t="s">
        <v>86</v>
      </c>
      <c r="B6" s="102"/>
      <c r="C6" s="399" t="s">
        <v>85</v>
      </c>
      <c r="D6" s="399"/>
      <c r="E6" s="399"/>
      <c r="F6" s="400"/>
      <c r="G6" s="99"/>
    </row>
    <row r="7" spans="1:25" ht="12.75" customHeight="1">
      <c r="A7" s="103" t="s">
        <v>84</v>
      </c>
      <c r="B7" s="102"/>
      <c r="C7" s="399" t="s">
        <v>83</v>
      </c>
      <c r="D7" s="399"/>
      <c r="E7" s="399"/>
      <c r="F7" s="400"/>
      <c r="G7" s="99"/>
    </row>
    <row r="8" spans="1:25" ht="25.5" customHeight="1">
      <c r="A8" s="104" t="s">
        <v>82</v>
      </c>
      <c r="B8" s="102"/>
      <c r="C8" s="399" t="s">
        <v>122</v>
      </c>
      <c r="D8" s="399"/>
      <c r="E8" s="399"/>
      <c r="F8" s="400"/>
      <c r="G8" s="99"/>
    </row>
    <row r="9" spans="1:25" ht="12.75" customHeight="1">
      <c r="A9" s="103" t="s">
        <v>80</v>
      </c>
      <c r="B9" s="102"/>
      <c r="C9" s="399" t="s">
        <v>79</v>
      </c>
      <c r="D9" s="399"/>
      <c r="E9" s="399"/>
      <c r="F9" s="400"/>
      <c r="G9" s="99"/>
    </row>
    <row r="10" spans="1:25" ht="25.5" customHeight="1">
      <c r="A10" s="101" t="s">
        <v>78</v>
      </c>
      <c r="B10" s="100"/>
      <c r="C10" s="415" t="s">
        <v>857</v>
      </c>
      <c r="D10" s="415"/>
      <c r="E10" s="415"/>
      <c r="F10" s="416"/>
      <c r="G10" s="99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422"/>
      <c r="G11" s="423" t="s">
        <v>75</v>
      </c>
      <c r="H11" s="425" t="s">
        <v>74</v>
      </c>
      <c r="I11" s="426"/>
      <c r="J11" s="427" t="s">
        <v>73</v>
      </c>
      <c r="K11" s="427"/>
      <c r="X11" s="1"/>
      <c r="Y11" s="1"/>
    </row>
    <row r="12" spans="1:25" ht="25.5">
      <c r="A12" s="96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93" t="s">
        <v>67</v>
      </c>
      <c r="G12" s="424"/>
      <c r="H12" s="92" t="s">
        <v>68</v>
      </c>
      <c r="I12" s="92" t="s">
        <v>67</v>
      </c>
      <c r="J12" s="91" t="s">
        <v>68</v>
      </c>
      <c r="K12" s="91" t="s">
        <v>67</v>
      </c>
      <c r="X12" s="1"/>
      <c r="Y12" s="1"/>
    </row>
    <row r="13" spans="1:25" ht="12.75" customHeight="1">
      <c r="A13" s="428" t="s">
        <v>66</v>
      </c>
      <c r="B13" s="90" t="s">
        <v>65</v>
      </c>
      <c r="C13" s="90" t="s">
        <v>64</v>
      </c>
      <c r="D13" s="90" t="s">
        <v>63</v>
      </c>
      <c r="E13" s="89">
        <v>1</v>
      </c>
      <c r="F13" s="88">
        <v>1</v>
      </c>
      <c r="G13" s="87">
        <v>0.5</v>
      </c>
      <c r="H13" s="80">
        <f>E13*G13</f>
        <v>0.5</v>
      </c>
      <c r="I13" s="80">
        <f>F13*G13</f>
        <v>0.5</v>
      </c>
      <c r="J13" s="86">
        <f>SUM(H13:H14)</f>
        <v>0.5</v>
      </c>
      <c r="K13" s="86">
        <f>SUM(I13:I14)</f>
        <v>0.5</v>
      </c>
      <c r="X13" s="1"/>
      <c r="Y13" s="1"/>
    </row>
    <row r="14" spans="1:25" ht="12.75" customHeight="1">
      <c r="A14" s="429"/>
      <c r="B14" s="85" t="s">
        <v>62</v>
      </c>
      <c r="C14" s="85" t="s">
        <v>61</v>
      </c>
      <c r="D14" s="84" t="s">
        <v>60</v>
      </c>
      <c r="E14" s="83"/>
      <c r="F14" s="82"/>
      <c r="G14" s="81">
        <v>0.5</v>
      </c>
      <c r="H14" s="80">
        <f>E14*G14</f>
        <v>0</v>
      </c>
      <c r="I14" s="80">
        <f>F14*G14</f>
        <v>0</v>
      </c>
      <c r="J14" s="79"/>
      <c r="K14" s="79"/>
      <c r="X14" s="1"/>
      <c r="Y14" s="1"/>
    </row>
    <row r="15" spans="1:25" s="70" customFormat="1" ht="26.25" customHeight="1">
      <c r="A15" s="78"/>
      <c r="B15" s="77"/>
      <c r="C15" s="76"/>
      <c r="D15" s="75" t="s">
        <v>59</v>
      </c>
      <c r="E15" s="51"/>
      <c r="F15" s="51"/>
      <c r="G15" s="72"/>
      <c r="H15" s="74"/>
      <c r="I15" s="74"/>
      <c r="J15" s="73"/>
      <c r="K15" s="73"/>
      <c r="L15" s="73"/>
      <c r="M15" s="72"/>
      <c r="N15" s="72"/>
      <c r="O15" s="72"/>
      <c r="P15" s="71"/>
      <c r="Q15" s="71"/>
      <c r="R15" s="71"/>
      <c r="S15" s="71"/>
      <c r="T15" s="71"/>
      <c r="U15" s="71"/>
      <c r="V15" s="71"/>
      <c r="W15" s="71"/>
      <c r="X15" s="71"/>
    </row>
    <row r="16" spans="1:25">
      <c r="B16" s="68"/>
      <c r="C16" s="68"/>
      <c r="D16" s="68"/>
      <c r="E16" s="68"/>
      <c r="F16" s="68"/>
      <c r="G16" s="68"/>
      <c r="H16" s="69"/>
      <c r="I16" s="68"/>
      <c r="J16" s="68"/>
      <c r="K16" s="67"/>
      <c r="L16" s="67"/>
      <c r="M16" s="67"/>
      <c r="N16" s="66"/>
    </row>
    <row r="17" spans="1:25" ht="12.75" customHeight="1">
      <c r="A17" s="98" t="s">
        <v>121</v>
      </c>
      <c r="B17" s="97"/>
      <c r="C17" s="97"/>
      <c r="D17" s="97"/>
      <c r="E17" s="393" t="s">
        <v>120</v>
      </c>
      <c r="F17" s="394"/>
      <c r="G17" s="395" t="s">
        <v>75</v>
      </c>
      <c r="H17" s="425" t="s">
        <v>74</v>
      </c>
      <c r="I17" s="426"/>
      <c r="J17" s="427" t="s">
        <v>73</v>
      </c>
      <c r="K17" s="427"/>
      <c r="M17" s="397"/>
      <c r="N17" s="397"/>
      <c r="O17" s="398"/>
      <c r="P17" s="398"/>
      <c r="X17" s="1"/>
      <c r="Y17" s="1"/>
    </row>
    <row r="18" spans="1:25" ht="25.5">
      <c r="A18" s="123" t="s">
        <v>72</v>
      </c>
      <c r="B18" s="122" t="s">
        <v>71</v>
      </c>
      <c r="C18" s="122" t="s">
        <v>70</v>
      </c>
      <c r="D18" s="122" t="s">
        <v>69</v>
      </c>
      <c r="E18" s="121" t="s">
        <v>68</v>
      </c>
      <c r="F18" s="120" t="s">
        <v>67</v>
      </c>
      <c r="G18" s="396"/>
      <c r="H18" s="92" t="s">
        <v>68</v>
      </c>
      <c r="I18" s="92" t="s">
        <v>67</v>
      </c>
      <c r="J18" s="91" t="s">
        <v>68</v>
      </c>
      <c r="K18" s="91" t="s">
        <v>67</v>
      </c>
      <c r="M18" s="119"/>
      <c r="N18" s="119"/>
      <c r="O18" s="118"/>
      <c r="P18" s="118"/>
      <c r="X18" s="1"/>
      <c r="Y18" s="1"/>
    </row>
    <row r="19" spans="1:25" s="70" customFormat="1">
      <c r="A19" s="390" t="s">
        <v>119</v>
      </c>
      <c r="B19" s="113" t="s">
        <v>118</v>
      </c>
      <c r="C19" s="113" t="s">
        <v>97</v>
      </c>
      <c r="D19" s="112" t="s">
        <v>53</v>
      </c>
      <c r="E19" s="111"/>
      <c r="F19" s="111"/>
      <c r="G19" s="110">
        <v>0.9</v>
      </c>
      <c r="H19" s="80">
        <f t="shared" ref="H19:H34" si="0">E19*G19</f>
        <v>0</v>
      </c>
      <c r="I19" s="80">
        <f t="shared" ref="I19:I34" si="1">F19*G19</f>
        <v>0</v>
      </c>
      <c r="J19" s="86">
        <f>SUM(H19:H20)</f>
        <v>0</v>
      </c>
      <c r="K19" s="86">
        <f>SUM(I19:I20)</f>
        <v>0</v>
      </c>
      <c r="L19" s="71"/>
      <c r="M19" s="80"/>
      <c r="N19" s="80"/>
      <c r="O19" s="86"/>
      <c r="P19" s="86"/>
      <c r="Q19" s="71"/>
      <c r="R19" s="71"/>
      <c r="S19" s="71"/>
      <c r="T19" s="71"/>
      <c r="U19" s="71"/>
      <c r="V19" s="71"/>
      <c r="W19" s="71"/>
    </row>
    <row r="20" spans="1:25" s="70" customFormat="1">
      <c r="A20" s="387"/>
      <c r="B20" s="117" t="s">
        <v>117</v>
      </c>
      <c r="C20" s="117" t="s">
        <v>95</v>
      </c>
      <c r="D20" s="116" t="s">
        <v>116</v>
      </c>
      <c r="E20" s="115">
        <v>0</v>
      </c>
      <c r="F20" s="115">
        <v>0</v>
      </c>
      <c r="G20" s="114">
        <v>0.1</v>
      </c>
      <c r="H20" s="80">
        <f t="shared" si="0"/>
        <v>0</v>
      </c>
      <c r="I20" s="80">
        <f t="shared" si="1"/>
        <v>0</v>
      </c>
      <c r="J20" s="79"/>
      <c r="K20" s="79"/>
      <c r="L20" s="71"/>
      <c r="M20" s="80"/>
      <c r="N20" s="80"/>
      <c r="O20" s="86"/>
      <c r="P20" s="86"/>
      <c r="Q20" s="71"/>
      <c r="R20" s="71"/>
      <c r="S20" s="71"/>
      <c r="T20" s="71"/>
      <c r="U20" s="71"/>
      <c r="V20" s="71"/>
      <c r="W20" s="71"/>
    </row>
    <row r="21" spans="1:25" s="70" customFormat="1">
      <c r="A21" s="390" t="s">
        <v>115</v>
      </c>
      <c r="B21" s="113" t="s">
        <v>113</v>
      </c>
      <c r="C21" s="113" t="s">
        <v>97</v>
      </c>
      <c r="D21" s="112" t="s">
        <v>52</v>
      </c>
      <c r="E21" s="111"/>
      <c r="F21" s="111"/>
      <c r="G21" s="110">
        <v>0.9</v>
      </c>
      <c r="H21" s="80">
        <f t="shared" si="0"/>
        <v>0</v>
      </c>
      <c r="I21" s="80">
        <f t="shared" si="1"/>
        <v>0</v>
      </c>
      <c r="J21" s="86">
        <f>SUM(H21:H22)</f>
        <v>0</v>
      </c>
      <c r="K21" s="86">
        <f>SUM(I21:I22)</f>
        <v>0</v>
      </c>
      <c r="L21" s="71"/>
      <c r="M21" s="80"/>
      <c r="N21" s="80"/>
      <c r="O21" s="86"/>
      <c r="P21" s="86"/>
      <c r="Q21" s="71"/>
      <c r="R21" s="71"/>
      <c r="S21" s="71"/>
      <c r="T21" s="71"/>
      <c r="U21" s="71"/>
      <c r="V21" s="71"/>
      <c r="W21" s="71"/>
    </row>
    <row r="22" spans="1:25" s="70" customFormat="1">
      <c r="A22" s="387"/>
      <c r="B22" s="117" t="s">
        <v>112</v>
      </c>
      <c r="C22" s="117" t="s">
        <v>95</v>
      </c>
      <c r="D22" s="116" t="s">
        <v>114</v>
      </c>
      <c r="E22" s="115">
        <v>0</v>
      </c>
      <c r="F22" s="115">
        <v>0</v>
      </c>
      <c r="G22" s="114">
        <v>0.1</v>
      </c>
      <c r="H22" s="80">
        <f t="shared" si="0"/>
        <v>0</v>
      </c>
      <c r="I22" s="80">
        <f t="shared" si="1"/>
        <v>0</v>
      </c>
      <c r="J22" s="79"/>
      <c r="K22" s="79"/>
      <c r="L22" s="71"/>
      <c r="M22" s="80"/>
      <c r="N22" s="80"/>
      <c r="O22" s="86"/>
      <c r="P22" s="86"/>
      <c r="Q22" s="71"/>
      <c r="R22" s="71"/>
      <c r="S22" s="71"/>
      <c r="T22" s="71"/>
      <c r="U22" s="71"/>
      <c r="V22" s="71"/>
      <c r="W22" s="71"/>
    </row>
    <row r="23" spans="1:25" s="70" customFormat="1">
      <c r="A23" s="390" t="s">
        <v>51</v>
      </c>
      <c r="B23" s="113" t="s">
        <v>113</v>
      </c>
      <c r="C23" s="113" t="s">
        <v>97</v>
      </c>
      <c r="D23" s="112" t="s">
        <v>51</v>
      </c>
      <c r="E23" s="111"/>
      <c r="F23" s="111"/>
      <c r="G23" s="110">
        <v>0.9</v>
      </c>
      <c r="H23" s="80">
        <f t="shared" si="0"/>
        <v>0</v>
      </c>
      <c r="I23" s="80">
        <f t="shared" si="1"/>
        <v>0</v>
      </c>
      <c r="J23" s="86">
        <f>SUM(H23:H24)</f>
        <v>0</v>
      </c>
      <c r="K23" s="86">
        <f>SUM(I23:I24)</f>
        <v>0</v>
      </c>
      <c r="L23" s="71"/>
      <c r="M23" s="80"/>
      <c r="N23" s="80"/>
      <c r="O23" s="86"/>
      <c r="P23" s="86"/>
      <c r="Q23" s="71"/>
      <c r="R23" s="71"/>
      <c r="S23" s="71"/>
      <c r="T23" s="71"/>
      <c r="U23" s="71"/>
      <c r="V23" s="71"/>
      <c r="W23" s="71"/>
    </row>
    <row r="24" spans="1:25" s="70" customFormat="1">
      <c r="A24" s="387"/>
      <c r="B24" s="117" t="s">
        <v>112</v>
      </c>
      <c r="C24" s="117" t="s">
        <v>95</v>
      </c>
      <c r="D24" s="116" t="s">
        <v>111</v>
      </c>
      <c r="E24" s="115">
        <v>0</v>
      </c>
      <c r="F24" s="115">
        <v>0</v>
      </c>
      <c r="G24" s="114">
        <v>0.1</v>
      </c>
      <c r="H24" s="80">
        <f t="shared" si="0"/>
        <v>0</v>
      </c>
      <c r="I24" s="80">
        <f t="shared" si="1"/>
        <v>0</v>
      </c>
      <c r="J24" s="79"/>
      <c r="K24" s="79"/>
      <c r="L24" s="71"/>
      <c r="M24" s="80"/>
      <c r="N24" s="80"/>
      <c r="O24" s="86"/>
      <c r="P24" s="86"/>
      <c r="Q24" s="71"/>
      <c r="R24" s="71"/>
      <c r="S24" s="71"/>
      <c r="T24" s="71"/>
      <c r="U24" s="71"/>
      <c r="V24" s="71"/>
      <c r="W24" s="71"/>
    </row>
    <row r="25" spans="1:25" s="70" customFormat="1">
      <c r="A25" s="390" t="s">
        <v>50</v>
      </c>
      <c r="B25" s="113" t="s">
        <v>110</v>
      </c>
      <c r="C25" s="113" t="s">
        <v>97</v>
      </c>
      <c r="D25" s="112" t="s">
        <v>50</v>
      </c>
      <c r="E25" s="111"/>
      <c r="F25" s="111"/>
      <c r="G25" s="110">
        <v>0.1</v>
      </c>
      <c r="H25" s="80">
        <f t="shared" si="0"/>
        <v>0</v>
      </c>
      <c r="I25" s="80">
        <f t="shared" si="1"/>
        <v>0</v>
      </c>
      <c r="J25" s="86">
        <f>SUM(H25:H26)</f>
        <v>0</v>
      </c>
      <c r="K25" s="86">
        <f>SUM(I25:I26)</f>
        <v>0</v>
      </c>
      <c r="L25" s="71"/>
      <c r="M25" s="80"/>
      <c r="N25" s="80"/>
      <c r="O25" s="86"/>
      <c r="P25" s="86"/>
      <c r="Q25" s="71"/>
      <c r="R25" s="71"/>
      <c r="S25" s="71"/>
      <c r="T25" s="71"/>
      <c r="U25" s="71"/>
      <c r="V25" s="71"/>
      <c r="W25" s="71"/>
    </row>
    <row r="26" spans="1:25" s="70" customFormat="1">
      <c r="A26" s="387"/>
      <c r="B26" s="117" t="s">
        <v>109</v>
      </c>
      <c r="C26" s="117" t="s">
        <v>95</v>
      </c>
      <c r="D26" s="116" t="s">
        <v>108</v>
      </c>
      <c r="E26" s="115">
        <v>0</v>
      </c>
      <c r="F26" s="115">
        <v>0</v>
      </c>
      <c r="G26" s="114">
        <v>0.9</v>
      </c>
      <c r="H26" s="80">
        <f t="shared" si="0"/>
        <v>0</v>
      </c>
      <c r="I26" s="80">
        <f t="shared" si="1"/>
        <v>0</v>
      </c>
      <c r="J26" s="79"/>
      <c r="K26" s="79"/>
      <c r="L26" s="71"/>
      <c r="M26" s="80"/>
      <c r="N26" s="80"/>
      <c r="O26" s="86"/>
      <c r="P26" s="86"/>
      <c r="Q26" s="71"/>
      <c r="R26" s="71"/>
      <c r="S26" s="71"/>
      <c r="T26" s="71"/>
      <c r="U26" s="71"/>
      <c r="V26" s="71"/>
      <c r="W26" s="71"/>
    </row>
    <row r="27" spans="1:25" s="70" customFormat="1">
      <c r="A27" s="390" t="s">
        <v>49</v>
      </c>
      <c r="B27" s="113" t="s">
        <v>107</v>
      </c>
      <c r="C27" s="113" t="s">
        <v>97</v>
      </c>
      <c r="D27" s="112" t="s">
        <v>49</v>
      </c>
      <c r="E27" s="111"/>
      <c r="F27" s="111"/>
      <c r="G27" s="110">
        <v>0.9</v>
      </c>
      <c r="H27" s="80">
        <f t="shared" si="0"/>
        <v>0</v>
      </c>
      <c r="I27" s="80">
        <f t="shared" si="1"/>
        <v>0</v>
      </c>
      <c r="J27" s="86">
        <f>SUM(H27:H28)</f>
        <v>0</v>
      </c>
      <c r="K27" s="86">
        <f>SUM(I27:I28)</f>
        <v>0</v>
      </c>
      <c r="L27" s="71"/>
      <c r="M27" s="80"/>
      <c r="N27" s="80"/>
      <c r="O27" s="86"/>
      <c r="P27" s="86"/>
      <c r="Q27" s="71"/>
      <c r="R27" s="71"/>
      <c r="S27" s="71"/>
      <c r="T27" s="71"/>
      <c r="U27" s="71"/>
      <c r="V27" s="71"/>
      <c r="W27" s="71"/>
    </row>
    <row r="28" spans="1:25" s="70" customFormat="1">
      <c r="A28" s="387"/>
      <c r="B28" s="117" t="s">
        <v>106</v>
      </c>
      <c r="C28" s="117" t="s">
        <v>95</v>
      </c>
      <c r="D28" s="116" t="s">
        <v>105</v>
      </c>
      <c r="E28" s="115">
        <v>0</v>
      </c>
      <c r="F28" s="115">
        <v>0</v>
      </c>
      <c r="G28" s="114">
        <v>0.1</v>
      </c>
      <c r="H28" s="80">
        <f t="shared" si="0"/>
        <v>0</v>
      </c>
      <c r="I28" s="80">
        <f t="shared" si="1"/>
        <v>0</v>
      </c>
      <c r="J28" s="79"/>
      <c r="K28" s="79"/>
      <c r="L28" s="71"/>
      <c r="M28" s="80"/>
      <c r="N28" s="80"/>
      <c r="O28" s="86"/>
      <c r="P28" s="86"/>
      <c r="Q28" s="71"/>
      <c r="R28" s="71"/>
      <c r="S28" s="71"/>
      <c r="T28" s="71"/>
      <c r="U28" s="71"/>
      <c r="V28" s="71"/>
      <c r="W28" s="71"/>
    </row>
    <row r="29" spans="1:25" s="70" customFormat="1">
      <c r="A29" s="390" t="s">
        <v>48</v>
      </c>
      <c r="B29" s="113" t="s">
        <v>104</v>
      </c>
      <c r="C29" s="113" t="s">
        <v>97</v>
      </c>
      <c r="D29" s="112" t="s">
        <v>48</v>
      </c>
      <c r="E29" s="111"/>
      <c r="F29" s="111"/>
      <c r="G29" s="110">
        <v>0.5</v>
      </c>
      <c r="H29" s="80">
        <f t="shared" si="0"/>
        <v>0</v>
      </c>
      <c r="I29" s="80">
        <f t="shared" si="1"/>
        <v>0</v>
      </c>
      <c r="J29" s="86">
        <f>SUM(H29:H30)</f>
        <v>0</v>
      </c>
      <c r="K29" s="86">
        <f>SUM(I29:I30)</f>
        <v>0</v>
      </c>
      <c r="L29" s="71"/>
      <c r="M29" s="80"/>
      <c r="N29" s="80"/>
      <c r="O29" s="86"/>
      <c r="P29" s="86"/>
      <c r="Q29" s="71"/>
      <c r="R29" s="71"/>
      <c r="S29" s="71"/>
      <c r="T29" s="71"/>
      <c r="U29" s="71"/>
      <c r="V29" s="71"/>
      <c r="W29" s="71"/>
    </row>
    <row r="30" spans="1:25" s="70" customFormat="1">
      <c r="A30" s="387"/>
      <c r="B30" s="117" t="s">
        <v>103</v>
      </c>
      <c r="C30" s="117" t="s">
        <v>95</v>
      </c>
      <c r="D30" s="116" t="s">
        <v>102</v>
      </c>
      <c r="E30" s="115">
        <v>0</v>
      </c>
      <c r="F30" s="115">
        <v>0</v>
      </c>
      <c r="G30" s="114">
        <v>0.5</v>
      </c>
      <c r="H30" s="80">
        <f t="shared" si="0"/>
        <v>0</v>
      </c>
      <c r="I30" s="80">
        <f t="shared" si="1"/>
        <v>0</v>
      </c>
      <c r="J30" s="79"/>
      <c r="K30" s="79"/>
      <c r="L30" s="71"/>
      <c r="M30" s="80"/>
      <c r="N30" s="80"/>
      <c r="O30" s="86"/>
      <c r="P30" s="86"/>
      <c r="Q30" s="71"/>
      <c r="R30" s="71"/>
      <c r="S30" s="71"/>
      <c r="T30" s="71"/>
      <c r="U30" s="71"/>
      <c r="V30" s="71"/>
      <c r="W30" s="71"/>
    </row>
    <row r="31" spans="1:25" s="70" customFormat="1">
      <c r="A31" s="390" t="s">
        <v>47</v>
      </c>
      <c r="B31" s="113" t="s">
        <v>101</v>
      </c>
      <c r="C31" s="113" t="s">
        <v>97</v>
      </c>
      <c r="D31" s="112" t="s">
        <v>47</v>
      </c>
      <c r="E31" s="111"/>
      <c r="F31" s="111"/>
      <c r="G31" s="110">
        <v>0.8</v>
      </c>
      <c r="H31" s="80">
        <f t="shared" si="0"/>
        <v>0</v>
      </c>
      <c r="I31" s="80">
        <f t="shared" si="1"/>
        <v>0</v>
      </c>
      <c r="J31" s="86">
        <f>SUM(H31:H32)</f>
        <v>0</v>
      </c>
      <c r="K31" s="86">
        <f>SUM(I31:I32)</f>
        <v>0</v>
      </c>
      <c r="L31" s="71"/>
      <c r="M31" s="80"/>
      <c r="N31" s="80"/>
      <c r="O31" s="86"/>
      <c r="P31" s="86"/>
      <c r="Q31" s="71"/>
      <c r="R31" s="71"/>
      <c r="S31" s="71"/>
      <c r="T31" s="71"/>
      <c r="U31" s="71"/>
      <c r="V31" s="71"/>
      <c r="W31" s="71"/>
    </row>
    <row r="32" spans="1:25" s="70" customFormat="1">
      <c r="A32" s="387"/>
      <c r="B32" s="117" t="s">
        <v>100</v>
      </c>
      <c r="C32" s="117" t="s">
        <v>95</v>
      </c>
      <c r="D32" s="116" t="s">
        <v>99</v>
      </c>
      <c r="E32" s="115">
        <v>0</v>
      </c>
      <c r="F32" s="115">
        <v>0</v>
      </c>
      <c r="G32" s="114">
        <v>0.2</v>
      </c>
      <c r="H32" s="80">
        <f t="shared" si="0"/>
        <v>0</v>
      </c>
      <c r="I32" s="80">
        <f t="shared" si="1"/>
        <v>0</v>
      </c>
      <c r="J32" s="79"/>
      <c r="K32" s="79"/>
      <c r="L32" s="71"/>
      <c r="M32" s="80"/>
      <c r="N32" s="80"/>
      <c r="O32" s="86"/>
      <c r="P32" s="86"/>
      <c r="Q32" s="71"/>
      <c r="R32" s="71"/>
      <c r="S32" s="71"/>
      <c r="T32" s="71"/>
      <c r="U32" s="71"/>
      <c r="V32" s="71"/>
      <c r="W32" s="71"/>
    </row>
    <row r="33" spans="1:23" s="70" customFormat="1">
      <c r="A33" s="390" t="s">
        <v>46</v>
      </c>
      <c r="B33" s="113" t="s">
        <v>98</v>
      </c>
      <c r="C33" s="113" t="s">
        <v>97</v>
      </c>
      <c r="D33" s="112" t="s">
        <v>46</v>
      </c>
      <c r="E33" s="111"/>
      <c r="F33" s="111"/>
      <c r="G33" s="110">
        <v>0.2</v>
      </c>
      <c r="H33" s="80">
        <f t="shared" si="0"/>
        <v>0</v>
      </c>
      <c r="I33" s="80">
        <f t="shared" si="1"/>
        <v>0</v>
      </c>
      <c r="J33" s="86">
        <f>SUM(H33:H34)</f>
        <v>0</v>
      </c>
      <c r="K33" s="86">
        <f>SUM(I33:I34)</f>
        <v>0</v>
      </c>
      <c r="L33" s="71"/>
      <c r="M33" s="80"/>
      <c r="N33" s="80"/>
      <c r="O33" s="86"/>
      <c r="P33" s="86"/>
      <c r="Q33" s="71"/>
      <c r="R33" s="71"/>
      <c r="S33" s="71"/>
      <c r="T33" s="71"/>
      <c r="U33" s="71"/>
      <c r="V33" s="71"/>
      <c r="W33" s="71"/>
    </row>
    <row r="34" spans="1:23" s="70" customFormat="1">
      <c r="A34" s="388"/>
      <c r="B34" s="109" t="s">
        <v>96</v>
      </c>
      <c r="C34" s="109" t="s">
        <v>95</v>
      </c>
      <c r="D34" s="108" t="s">
        <v>94</v>
      </c>
      <c r="E34" s="107">
        <v>0</v>
      </c>
      <c r="F34" s="107">
        <v>0</v>
      </c>
      <c r="G34" s="106">
        <v>0.8</v>
      </c>
      <c r="H34" s="80">
        <f t="shared" si="0"/>
        <v>0</v>
      </c>
      <c r="I34" s="80">
        <f t="shared" si="1"/>
        <v>0</v>
      </c>
      <c r="J34" s="79"/>
      <c r="K34" s="79"/>
      <c r="L34" s="71"/>
      <c r="M34" s="80"/>
      <c r="N34" s="80"/>
      <c r="O34" s="86"/>
      <c r="P34" s="86"/>
      <c r="Q34" s="71"/>
      <c r="R34" s="71"/>
      <c r="S34" s="71"/>
      <c r="T34" s="71"/>
      <c r="U34" s="71"/>
      <c r="V34" s="71"/>
      <c r="W34" s="71"/>
    </row>
    <row r="35" spans="1:23" s="7" customFormat="1">
      <c r="H35" s="42"/>
      <c r="I35" s="8"/>
      <c r="J35" s="9"/>
      <c r="K35" s="9"/>
      <c r="L35" s="2"/>
      <c r="M35" s="2"/>
      <c r="N35" s="8"/>
    </row>
    <row r="36" spans="1:23" s="7" customFormat="1" ht="25.5">
      <c r="D36" s="41" t="s">
        <v>45</v>
      </c>
      <c r="E36" s="40">
        <v>3400</v>
      </c>
      <c r="F36" s="39" t="s">
        <v>44</v>
      </c>
      <c r="J36" s="9"/>
      <c r="K36" s="9"/>
      <c r="L36" s="8"/>
      <c r="M36" s="8"/>
      <c r="N36" s="8"/>
    </row>
    <row r="37" spans="1:23" s="7" customFormat="1" ht="25.5">
      <c r="D37" s="38" t="s">
        <v>43</v>
      </c>
      <c r="E37" s="37" t="s">
        <v>42</v>
      </c>
      <c r="F37" s="36" t="s">
        <v>41</v>
      </c>
      <c r="J37" s="9"/>
      <c r="K37" s="9"/>
      <c r="L37" s="8"/>
      <c r="M37" s="8"/>
      <c r="N37" s="8"/>
    </row>
    <row r="38" spans="1:23" s="7" customFormat="1">
      <c r="D38" s="35" t="s">
        <v>40</v>
      </c>
      <c r="E38" s="34">
        <v>0.35</v>
      </c>
      <c r="F38" s="33">
        <v>0.65</v>
      </c>
      <c r="J38" s="9"/>
      <c r="K38" s="9"/>
      <c r="L38" s="8"/>
      <c r="M38" s="8"/>
      <c r="N38" s="8"/>
    </row>
    <row r="39" spans="1:23" s="7" customFormat="1">
      <c r="D39" s="32" t="s">
        <v>39</v>
      </c>
      <c r="E39" s="31"/>
      <c r="F39" s="30"/>
      <c r="J39" s="9"/>
      <c r="K39" s="9"/>
      <c r="L39" s="8"/>
      <c r="M39" s="8"/>
      <c r="N39" s="8"/>
    </row>
    <row r="40" spans="1:23" s="7" customFormat="1" hidden="1">
      <c r="J40" s="9"/>
      <c r="K40" s="9"/>
      <c r="L40" s="8"/>
      <c r="M40" s="8"/>
      <c r="N40" s="8"/>
    </row>
    <row r="41" spans="1:23" s="12" customFormat="1" ht="13.5" hidden="1" customHeight="1">
      <c r="A41" s="29"/>
      <c r="B41" s="29"/>
      <c r="C41" s="29"/>
      <c r="D41" s="29" t="s">
        <v>38</v>
      </c>
      <c r="E41" s="24">
        <v>18</v>
      </c>
      <c r="F41" s="24"/>
      <c r="G41" s="28"/>
      <c r="H41" s="24"/>
      <c r="I41" s="27"/>
      <c r="J41" s="26"/>
      <c r="K41" s="25"/>
      <c r="L41" s="24"/>
    </row>
    <row r="42" spans="1:23" s="11" customFormat="1" ht="12" hidden="1" customHeight="1">
      <c r="C42" s="21"/>
      <c r="D42" s="21" t="s">
        <v>37</v>
      </c>
      <c r="E42" s="23">
        <f>PRODUCT(J$13:J14)</f>
        <v>0.5</v>
      </c>
      <c r="F42" s="23">
        <f>PRODUCT(K$13:K14)</f>
        <v>0.5</v>
      </c>
      <c r="G42" s="16"/>
      <c r="H42" s="23"/>
      <c r="I42" s="22"/>
      <c r="J42" s="14"/>
      <c r="K42" s="13"/>
      <c r="L42" s="12"/>
      <c r="M42" s="12"/>
      <c r="N42" s="12"/>
    </row>
    <row r="43" spans="1:23" s="11" customFormat="1" ht="12" hidden="1" customHeight="1">
      <c r="D43" s="21" t="s">
        <v>36</v>
      </c>
      <c r="E43" s="23">
        <f>E15*E42+SUM(J19:J34)</f>
        <v>0</v>
      </c>
      <c r="F43" s="23">
        <f>F15*F42+SUM(K19:K34)</f>
        <v>0</v>
      </c>
      <c r="G43" s="16"/>
      <c r="H43" s="23"/>
      <c r="I43" s="22"/>
      <c r="J43" s="14"/>
      <c r="K43" s="13"/>
      <c r="L43" s="12"/>
      <c r="M43" s="12"/>
      <c r="N43" s="12"/>
    </row>
    <row r="44" spans="1:23" s="11" customFormat="1" ht="12" hidden="1" customHeight="1">
      <c r="C44" s="21"/>
      <c r="D44" s="21" t="s">
        <v>35</v>
      </c>
      <c r="E44" s="23">
        <f>(E43*E41+F43)/E41</f>
        <v>0</v>
      </c>
      <c r="G44" s="16"/>
      <c r="I44" s="22"/>
      <c r="J44" s="14"/>
      <c r="K44" s="13"/>
      <c r="L44" s="12"/>
      <c r="M44" s="12"/>
      <c r="N44" s="12"/>
    </row>
    <row r="45" spans="1:23" s="11" customFormat="1" ht="13.5" hidden="1" customHeight="1">
      <c r="C45" s="21"/>
      <c r="D45" s="20" t="s">
        <v>33</v>
      </c>
      <c r="E45" s="19">
        <f>(E39*E38+F39*F38)*E36</f>
        <v>0</v>
      </c>
      <c r="G45" s="16"/>
      <c r="I45" s="15"/>
      <c r="J45" s="14"/>
      <c r="K45" s="13"/>
      <c r="L45" s="12"/>
      <c r="M45" s="12"/>
      <c r="N45" s="12"/>
    </row>
    <row r="46" spans="1:23" s="11" customFormat="1" ht="13.5" customHeight="1" thickBot="1">
      <c r="C46" s="21"/>
      <c r="D46" s="20"/>
      <c r="E46" s="19"/>
      <c r="G46" s="16"/>
      <c r="I46" s="15"/>
      <c r="J46" s="14"/>
      <c r="K46" s="13"/>
      <c r="L46" s="12"/>
      <c r="M46" s="12"/>
      <c r="N46" s="12"/>
    </row>
    <row r="47" spans="1:23" s="11" customFormat="1" ht="15" customHeight="1" thickBot="1">
      <c r="A47" s="18"/>
      <c r="B47" s="18"/>
      <c r="C47" s="18"/>
      <c r="D47" s="17" t="s">
        <v>32</v>
      </c>
      <c r="E47" s="383">
        <f>ROUND(E44+E45,3)</f>
        <v>0</v>
      </c>
      <c r="F47" s="384"/>
      <c r="G47" s="16"/>
      <c r="I47" s="15"/>
      <c r="J47" s="14"/>
      <c r="K47" s="13"/>
      <c r="L47" s="12"/>
      <c r="M47" s="12"/>
      <c r="N47" s="12"/>
    </row>
    <row r="48" spans="1:23" s="7" customFormat="1" ht="3.75" customHeight="1">
      <c r="J48" s="9"/>
      <c r="K48" s="9"/>
      <c r="L48" s="8"/>
      <c r="M48" s="8"/>
      <c r="N48" s="8"/>
    </row>
    <row r="49" spans="4:14" s="7" customFormat="1" ht="25.5" customHeight="1">
      <c r="D49" s="10" t="s">
        <v>31</v>
      </c>
      <c r="J49" s="9"/>
      <c r="K49" s="9"/>
      <c r="L49" s="8"/>
      <c r="M49" s="8"/>
      <c r="N49" s="8"/>
    </row>
  </sheetData>
  <sheetProtection selectLockedCells="1"/>
  <mergeCells count="31">
    <mergeCell ref="A31:A32"/>
    <mergeCell ref="A33:A34"/>
    <mergeCell ref="E47:F47"/>
    <mergeCell ref="A23:A24"/>
    <mergeCell ref="A25:A26"/>
    <mergeCell ref="A27:A28"/>
    <mergeCell ref="A29:A30"/>
    <mergeCell ref="A13:A14"/>
    <mergeCell ref="M17:N17"/>
    <mergeCell ref="O17:P17"/>
    <mergeCell ref="A19:A20"/>
    <mergeCell ref="A21:A22"/>
    <mergeCell ref="E17:F17"/>
    <mergeCell ref="G17:G18"/>
    <mergeCell ref="H17:I17"/>
    <mergeCell ref="J17:K17"/>
    <mergeCell ref="C10:F10"/>
    <mergeCell ref="E11:F11"/>
    <mergeCell ref="G11:G12"/>
    <mergeCell ref="H11:I11"/>
    <mergeCell ref="J11:K11"/>
    <mergeCell ref="C5:F5"/>
    <mergeCell ref="C6:F6"/>
    <mergeCell ref="C7:F7"/>
    <mergeCell ref="C8:F8"/>
    <mergeCell ref="C9:F9"/>
    <mergeCell ref="A1:C1"/>
    <mergeCell ref="D1:F1"/>
    <mergeCell ref="C2:F2"/>
    <mergeCell ref="C3:F3"/>
    <mergeCell ref="C4:F4"/>
  </mergeCells>
  <dataValidations count="2"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39:F39 E15:F15 E19:F34">
      <formula1>IF(ISNUMBER(E15),AND(E15=ROUND(E15,3),E15&gt;=0),FALSE)</formula1>
    </dataValidation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4:F14">
      <formula1>IF(ISNUMBER(E14),AND(E14=ROUND(E14,3),E14&gt;0),FALSE)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3"/>
  <sheetViews>
    <sheetView zoomScale="75" workbookViewId="0">
      <pane xSplit="2" ySplit="12" topLeftCell="C13" activePane="bottomRight" state="frozenSplit"/>
      <selection pane="topRight" activeCell="D1" sqref="D1"/>
      <selection pane="bottomLeft" activeCell="A13" sqref="A13"/>
      <selection pane="bottomRight" activeCell="G9" sqref="G9"/>
    </sheetView>
  </sheetViews>
  <sheetFormatPr defaultColWidth="9.28515625" defaultRowHeight="12.75"/>
  <cols>
    <col min="1" max="1" width="22.42578125" style="5" customWidth="1"/>
    <col min="2" max="2" width="12.85546875" style="1" customWidth="1"/>
    <col min="3" max="3" width="11.5703125" style="1" customWidth="1"/>
    <col min="4" max="4" width="68.28515625" style="1" customWidth="1"/>
    <col min="5" max="6" width="14.7109375" style="1" customWidth="1"/>
    <col min="7" max="7" width="17" style="1" customWidth="1"/>
    <col min="8" max="8" width="18" style="4" hidden="1" customWidth="1"/>
    <col min="9" max="10" width="12.28515625" style="1" hidden="1" customWidth="1"/>
    <col min="11" max="11" width="9.28515625" style="2" hidden="1" customWidth="1"/>
    <col min="12" max="12" width="9.28515625" style="2" customWidth="1"/>
    <col min="13" max="13" width="10.28515625" style="2" customWidth="1"/>
    <col min="14" max="16" width="10.28515625" style="3" customWidth="1"/>
    <col min="17" max="17" width="10.42578125" style="2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18" t="s">
        <v>93</v>
      </c>
      <c r="B1" s="419"/>
      <c r="C1" s="419"/>
      <c r="D1" s="419"/>
      <c r="E1" s="419"/>
      <c r="F1" s="430"/>
      <c r="G1" s="105"/>
    </row>
    <row r="2" spans="1:25">
      <c r="A2" s="103" t="s">
        <v>92</v>
      </c>
      <c r="B2" s="102"/>
      <c r="C2" s="404" t="s">
        <v>9</v>
      </c>
      <c r="D2" s="404"/>
      <c r="E2" s="404"/>
      <c r="F2" s="405"/>
      <c r="G2" s="99"/>
    </row>
    <row r="3" spans="1:25" ht="12.75" customHeight="1">
      <c r="A3" s="103" t="s">
        <v>91</v>
      </c>
      <c r="B3" s="102"/>
      <c r="C3" s="404" t="s">
        <v>18</v>
      </c>
      <c r="D3" s="404"/>
      <c r="E3" s="404"/>
      <c r="F3" s="405"/>
      <c r="G3" s="99"/>
    </row>
    <row r="4" spans="1:25" ht="12.75" customHeight="1">
      <c r="A4" s="103" t="s">
        <v>90</v>
      </c>
      <c r="B4" s="102"/>
      <c r="C4" s="399" t="s">
        <v>89</v>
      </c>
      <c r="D4" s="399"/>
      <c r="E4" s="399"/>
      <c r="F4" s="400"/>
      <c r="G4" s="99"/>
    </row>
    <row r="5" spans="1:25" ht="13.5" customHeight="1">
      <c r="A5" s="103" t="s">
        <v>88</v>
      </c>
      <c r="B5" s="102"/>
      <c r="C5" s="399" t="s">
        <v>87</v>
      </c>
      <c r="D5" s="399"/>
      <c r="E5" s="399"/>
      <c r="F5" s="400"/>
      <c r="G5" s="99"/>
    </row>
    <row r="6" spans="1:25" ht="12.75" customHeight="1">
      <c r="A6" s="103" t="s">
        <v>86</v>
      </c>
      <c r="B6" s="102"/>
      <c r="C6" s="399" t="s">
        <v>85</v>
      </c>
      <c r="D6" s="399"/>
      <c r="E6" s="399"/>
      <c r="F6" s="400"/>
      <c r="G6" s="99"/>
    </row>
    <row r="7" spans="1:25" ht="12.75" customHeight="1">
      <c r="A7" s="103" t="s">
        <v>84</v>
      </c>
      <c r="B7" s="102"/>
      <c r="C7" s="399" t="s">
        <v>83</v>
      </c>
      <c r="D7" s="399"/>
      <c r="E7" s="399"/>
      <c r="F7" s="400"/>
      <c r="G7" s="99"/>
    </row>
    <row r="8" spans="1:25" ht="25.5" customHeight="1">
      <c r="A8" s="104" t="s">
        <v>82</v>
      </c>
      <c r="B8" s="102"/>
      <c r="C8" s="399" t="s">
        <v>81</v>
      </c>
      <c r="D8" s="399"/>
      <c r="E8" s="399"/>
      <c r="F8" s="400"/>
      <c r="G8" s="99"/>
    </row>
    <row r="9" spans="1:25" ht="12.75" customHeight="1">
      <c r="A9" s="103" t="s">
        <v>80</v>
      </c>
      <c r="B9" s="102"/>
      <c r="C9" s="399" t="s">
        <v>79</v>
      </c>
      <c r="D9" s="399"/>
      <c r="E9" s="399"/>
      <c r="F9" s="400"/>
      <c r="G9" s="99"/>
    </row>
    <row r="10" spans="1:25" ht="25.5" customHeight="1">
      <c r="A10" s="101" t="s">
        <v>78</v>
      </c>
      <c r="B10" s="100"/>
      <c r="C10" s="415" t="s">
        <v>857</v>
      </c>
      <c r="D10" s="415"/>
      <c r="E10" s="415"/>
      <c r="F10" s="416"/>
      <c r="G10" s="99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422"/>
      <c r="G11" s="423" t="s">
        <v>75</v>
      </c>
      <c r="H11" s="425" t="s">
        <v>74</v>
      </c>
      <c r="I11" s="426"/>
      <c r="J11" s="427" t="s">
        <v>73</v>
      </c>
      <c r="K11" s="427"/>
      <c r="X11" s="1"/>
      <c r="Y11" s="1"/>
    </row>
    <row r="12" spans="1:25" ht="25.5">
      <c r="A12" s="96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93" t="s">
        <v>67</v>
      </c>
      <c r="G12" s="424"/>
      <c r="H12" s="92" t="s">
        <v>68</v>
      </c>
      <c r="I12" s="92" t="s">
        <v>67</v>
      </c>
      <c r="J12" s="91" t="s">
        <v>68</v>
      </c>
      <c r="K12" s="91" t="s">
        <v>67</v>
      </c>
      <c r="X12" s="1"/>
      <c r="Y12" s="1"/>
    </row>
    <row r="13" spans="1:25" ht="12.75" customHeight="1">
      <c r="A13" s="428" t="s">
        <v>66</v>
      </c>
      <c r="B13" s="90" t="s">
        <v>65</v>
      </c>
      <c r="C13" s="90" t="s">
        <v>64</v>
      </c>
      <c r="D13" s="90" t="s">
        <v>63</v>
      </c>
      <c r="E13" s="89">
        <v>1</v>
      </c>
      <c r="F13" s="88">
        <v>1</v>
      </c>
      <c r="G13" s="87">
        <v>0.6</v>
      </c>
      <c r="H13" s="80">
        <f>E13*G13</f>
        <v>0.6</v>
      </c>
      <c r="I13" s="80">
        <f>F13*G13</f>
        <v>0.6</v>
      </c>
      <c r="J13" s="86">
        <f>SUM(H13:H14)</f>
        <v>0.6</v>
      </c>
      <c r="K13" s="86">
        <f>SUM(I13:I14)</f>
        <v>0.6</v>
      </c>
      <c r="X13" s="1"/>
      <c r="Y13" s="1"/>
    </row>
    <row r="14" spans="1:25" ht="12.75" customHeight="1">
      <c r="A14" s="429"/>
      <c r="B14" s="85" t="s">
        <v>62</v>
      </c>
      <c r="C14" s="85" t="s">
        <v>61</v>
      </c>
      <c r="D14" s="84" t="s">
        <v>60</v>
      </c>
      <c r="E14" s="83"/>
      <c r="F14" s="82"/>
      <c r="G14" s="81">
        <v>0.4</v>
      </c>
      <c r="H14" s="80">
        <f>E14*G14</f>
        <v>0</v>
      </c>
      <c r="I14" s="80">
        <f>F14*G14</f>
        <v>0</v>
      </c>
      <c r="J14" s="79"/>
      <c r="K14" s="79"/>
      <c r="X14" s="1"/>
      <c r="Y14" s="1"/>
    </row>
    <row r="15" spans="1:25" s="70" customFormat="1" ht="26.25" customHeight="1">
      <c r="A15" s="78"/>
      <c r="B15" s="77"/>
      <c r="C15" s="76"/>
      <c r="D15" s="75" t="s">
        <v>59</v>
      </c>
      <c r="E15" s="51"/>
      <c r="F15" s="51"/>
      <c r="G15" s="72"/>
      <c r="H15" s="74"/>
      <c r="I15" s="74"/>
      <c r="J15" s="73"/>
      <c r="K15" s="73"/>
      <c r="L15" s="73"/>
      <c r="M15" s="72"/>
      <c r="N15" s="72"/>
      <c r="O15" s="72"/>
      <c r="P15" s="71"/>
      <c r="Q15" s="71"/>
      <c r="R15" s="71"/>
      <c r="S15" s="71"/>
      <c r="T15" s="71"/>
      <c r="U15" s="71"/>
      <c r="V15" s="71"/>
      <c r="W15" s="71"/>
      <c r="X15" s="71"/>
    </row>
    <row r="16" spans="1:25">
      <c r="B16" s="68"/>
      <c r="C16" s="68"/>
      <c r="D16" s="68"/>
      <c r="E16" s="68"/>
      <c r="F16" s="68"/>
      <c r="G16" s="68"/>
      <c r="H16" s="69"/>
      <c r="I16" s="68"/>
      <c r="J16" s="68"/>
      <c r="K16" s="67"/>
      <c r="L16" s="67"/>
      <c r="M16" s="67"/>
      <c r="N16" s="66"/>
    </row>
    <row r="17" spans="1:14" s="58" customFormat="1">
      <c r="D17" s="65" t="s">
        <v>58</v>
      </c>
      <c r="E17" s="64" t="s">
        <v>57</v>
      </c>
      <c r="F17" s="63" t="s">
        <v>56</v>
      </c>
      <c r="G17" s="62" t="s">
        <v>55</v>
      </c>
      <c r="H17" s="61" t="s">
        <v>54</v>
      </c>
      <c r="I17" s="60"/>
      <c r="N17" s="59"/>
    </row>
    <row r="18" spans="1:14" s="7" customFormat="1">
      <c r="D18" s="57" t="s">
        <v>53</v>
      </c>
      <c r="E18" s="56"/>
      <c r="F18" s="55"/>
      <c r="G18" s="54">
        <v>0.9</v>
      </c>
      <c r="H18" s="53">
        <f t="shared" ref="H18:H25" si="0">(E18/E$32+F18)*G18</f>
        <v>0</v>
      </c>
      <c r="I18" s="8"/>
      <c r="L18" s="2"/>
      <c r="M18" s="2"/>
      <c r="N18" s="8"/>
    </row>
    <row r="19" spans="1:14" s="7" customFormat="1">
      <c r="D19" s="52" t="s">
        <v>52</v>
      </c>
      <c r="E19" s="51"/>
      <c r="F19" s="50"/>
      <c r="G19" s="49">
        <v>0.9</v>
      </c>
      <c r="H19" s="48">
        <f t="shared" si="0"/>
        <v>0</v>
      </c>
      <c r="I19" s="8"/>
      <c r="L19" s="2"/>
      <c r="M19" s="2"/>
      <c r="N19" s="8"/>
    </row>
    <row r="20" spans="1:14" s="7" customFormat="1">
      <c r="D20" s="52" t="s">
        <v>51</v>
      </c>
      <c r="E20" s="51"/>
      <c r="F20" s="50"/>
      <c r="G20" s="49">
        <v>0.9</v>
      </c>
      <c r="H20" s="48">
        <f t="shared" si="0"/>
        <v>0</v>
      </c>
      <c r="I20" s="8"/>
      <c r="L20" s="2"/>
      <c r="M20" s="2"/>
      <c r="N20" s="8"/>
    </row>
    <row r="21" spans="1:14" s="7" customFormat="1">
      <c r="D21" s="52" t="s">
        <v>50</v>
      </c>
      <c r="E21" s="51"/>
      <c r="F21" s="50"/>
      <c r="G21" s="49">
        <v>0.1</v>
      </c>
      <c r="H21" s="48">
        <f t="shared" si="0"/>
        <v>0</v>
      </c>
      <c r="I21" s="8"/>
      <c r="L21" s="2"/>
      <c r="M21" s="2"/>
      <c r="N21" s="8"/>
    </row>
    <row r="22" spans="1:14" s="7" customFormat="1">
      <c r="D22" s="52" t="s">
        <v>49</v>
      </c>
      <c r="E22" s="51"/>
      <c r="F22" s="50"/>
      <c r="G22" s="49">
        <v>0.5</v>
      </c>
      <c r="H22" s="48">
        <f t="shared" si="0"/>
        <v>0</v>
      </c>
      <c r="I22" s="8"/>
      <c r="L22" s="2"/>
      <c r="M22" s="2"/>
      <c r="N22" s="8"/>
    </row>
    <row r="23" spans="1:14" s="7" customFormat="1">
      <c r="D23" s="52" t="s">
        <v>48</v>
      </c>
      <c r="E23" s="51"/>
      <c r="F23" s="50"/>
      <c r="G23" s="49">
        <v>0.5</v>
      </c>
      <c r="H23" s="48">
        <f t="shared" si="0"/>
        <v>0</v>
      </c>
      <c r="I23" s="8"/>
      <c r="L23" s="2"/>
      <c r="M23" s="2"/>
      <c r="N23" s="8"/>
    </row>
    <row r="24" spans="1:14" s="7" customFormat="1">
      <c r="D24" s="52" t="s">
        <v>47</v>
      </c>
      <c r="E24" s="51"/>
      <c r="F24" s="50"/>
      <c r="G24" s="49">
        <v>0.6</v>
      </c>
      <c r="H24" s="48">
        <f t="shared" si="0"/>
        <v>0</v>
      </c>
      <c r="I24" s="8"/>
      <c r="L24" s="2"/>
      <c r="M24" s="2"/>
      <c r="N24" s="8"/>
    </row>
    <row r="25" spans="1:14" s="7" customFormat="1">
      <c r="D25" s="47" t="s">
        <v>46</v>
      </c>
      <c r="E25" s="46"/>
      <c r="F25" s="45"/>
      <c r="G25" s="44">
        <v>0.05</v>
      </c>
      <c r="H25" s="43">
        <f t="shared" si="0"/>
        <v>0</v>
      </c>
      <c r="I25" s="8"/>
      <c r="L25" s="2"/>
      <c r="M25" s="2"/>
      <c r="N25" s="8"/>
    </row>
    <row r="26" spans="1:14" s="7" customFormat="1">
      <c r="H26" s="42"/>
      <c r="I26" s="8"/>
      <c r="J26" s="9"/>
      <c r="K26" s="9"/>
      <c r="L26" s="2"/>
      <c r="M26" s="2"/>
      <c r="N26" s="8"/>
    </row>
    <row r="27" spans="1:14" s="7" customFormat="1" ht="25.5">
      <c r="D27" s="41" t="s">
        <v>45</v>
      </c>
      <c r="E27" s="40">
        <v>3000</v>
      </c>
      <c r="F27" s="39" t="s">
        <v>44</v>
      </c>
      <c r="J27" s="9"/>
      <c r="K27" s="9"/>
      <c r="L27" s="8"/>
      <c r="M27" s="8"/>
      <c r="N27" s="8"/>
    </row>
    <row r="28" spans="1:14" s="7" customFormat="1" ht="25.5">
      <c r="D28" s="38" t="s">
        <v>43</v>
      </c>
      <c r="E28" s="37" t="s">
        <v>42</v>
      </c>
      <c r="F28" s="36" t="s">
        <v>41</v>
      </c>
      <c r="J28" s="9"/>
      <c r="K28" s="9"/>
      <c r="L28" s="8"/>
      <c r="M28" s="8"/>
      <c r="N28" s="8"/>
    </row>
    <row r="29" spans="1:14" s="7" customFormat="1">
      <c r="D29" s="35" t="s">
        <v>40</v>
      </c>
      <c r="E29" s="34">
        <v>0.45</v>
      </c>
      <c r="F29" s="33">
        <v>0.55000000000000004</v>
      </c>
      <c r="J29" s="9"/>
      <c r="K29" s="9"/>
      <c r="L29" s="8"/>
      <c r="M29" s="8"/>
      <c r="N29" s="8"/>
    </row>
    <row r="30" spans="1:14" s="7" customFormat="1">
      <c r="D30" s="32" t="s">
        <v>39</v>
      </c>
      <c r="E30" s="31"/>
      <c r="F30" s="30"/>
      <c r="J30" s="9"/>
      <c r="K30" s="9"/>
      <c r="L30" s="8"/>
      <c r="M30" s="8"/>
      <c r="N30" s="8"/>
    </row>
    <row r="31" spans="1:14" s="7" customFormat="1" ht="13.5" thickBot="1">
      <c r="J31" s="9"/>
      <c r="K31" s="9"/>
      <c r="L31" s="8"/>
      <c r="M31" s="8"/>
      <c r="N31" s="8"/>
    </row>
    <row r="32" spans="1:14" s="12" customFormat="1" ht="13.5" hidden="1" customHeight="1">
      <c r="A32" s="29"/>
      <c r="B32" s="29"/>
      <c r="C32" s="29"/>
      <c r="D32" s="29" t="s">
        <v>38</v>
      </c>
      <c r="E32" s="24">
        <v>18</v>
      </c>
      <c r="F32" s="24"/>
      <c r="G32" s="28"/>
      <c r="H32" s="24"/>
      <c r="I32" s="27"/>
      <c r="J32" s="26"/>
      <c r="K32" s="25"/>
      <c r="L32" s="24"/>
    </row>
    <row r="33" spans="1:14" s="11" customFormat="1" ht="12" hidden="1" customHeight="1">
      <c r="C33" s="21"/>
      <c r="D33" s="21" t="s">
        <v>37</v>
      </c>
      <c r="E33" s="23">
        <f>PRODUCT(J$13:J14)</f>
        <v>0.6</v>
      </c>
      <c r="F33" s="23">
        <f>PRODUCT(K$13:K14)</f>
        <v>0.6</v>
      </c>
      <c r="G33" s="16"/>
      <c r="H33" s="23"/>
      <c r="I33" s="22"/>
      <c r="J33" s="14"/>
      <c r="K33" s="13"/>
      <c r="L33" s="12"/>
      <c r="M33" s="12"/>
      <c r="N33" s="12"/>
    </row>
    <row r="34" spans="1:14" s="11" customFormat="1" ht="12" hidden="1" customHeight="1">
      <c r="D34" s="21" t="s">
        <v>36</v>
      </c>
      <c r="E34" s="23">
        <f>E15*E33</f>
        <v>0</v>
      </c>
      <c r="F34" s="23">
        <f>F15*F33</f>
        <v>0</v>
      </c>
      <c r="G34" s="16"/>
      <c r="H34" s="23"/>
      <c r="I34" s="22"/>
      <c r="J34" s="14"/>
      <c r="K34" s="13"/>
      <c r="L34" s="12"/>
      <c r="M34" s="12"/>
      <c r="N34" s="12"/>
    </row>
    <row r="35" spans="1:14" s="11" customFormat="1" ht="12" hidden="1" customHeight="1">
      <c r="C35" s="21"/>
      <c r="D35" s="21" t="s">
        <v>35</v>
      </c>
      <c r="E35" s="23">
        <f>(E34*E32+F34)/E32</f>
        <v>0</v>
      </c>
      <c r="G35" s="16"/>
      <c r="I35" s="22"/>
      <c r="J35" s="14"/>
      <c r="K35" s="13"/>
      <c r="L35" s="12"/>
      <c r="M35" s="12"/>
      <c r="N35" s="12"/>
    </row>
    <row r="36" spans="1:14" s="11" customFormat="1" ht="13.5" hidden="1" customHeight="1">
      <c r="C36" s="21"/>
      <c r="D36" s="21" t="s">
        <v>34</v>
      </c>
      <c r="E36" s="16">
        <f>SUM(H18:H25)</f>
        <v>0</v>
      </c>
      <c r="G36" s="16"/>
      <c r="I36" s="15"/>
      <c r="J36" s="14"/>
      <c r="K36" s="13"/>
      <c r="L36" s="12"/>
      <c r="M36" s="12"/>
      <c r="N36" s="12"/>
    </row>
    <row r="37" spans="1:14" s="11" customFormat="1" ht="13.5" hidden="1" customHeight="1">
      <c r="C37" s="21"/>
      <c r="D37" s="20" t="s">
        <v>33</v>
      </c>
      <c r="E37" s="19">
        <f>(E30*E29+F30*F29)*E27</f>
        <v>0</v>
      </c>
      <c r="G37" s="16"/>
      <c r="I37" s="15"/>
      <c r="J37" s="14"/>
      <c r="K37" s="13"/>
      <c r="L37" s="12"/>
      <c r="M37" s="12"/>
      <c r="N37" s="12"/>
    </row>
    <row r="38" spans="1:14" s="11" customFormat="1" ht="13.5" hidden="1" customHeight="1" thickBot="1">
      <c r="C38" s="21"/>
      <c r="D38" s="20"/>
      <c r="E38" s="19"/>
      <c r="G38" s="16"/>
      <c r="I38" s="15"/>
      <c r="J38" s="14"/>
      <c r="K38" s="13"/>
      <c r="L38" s="12"/>
      <c r="M38" s="12"/>
      <c r="N38" s="12"/>
    </row>
    <row r="39" spans="1:14" s="11" customFormat="1" ht="15" customHeight="1" thickBot="1">
      <c r="A39" s="18"/>
      <c r="B39" s="18"/>
      <c r="C39" s="18"/>
      <c r="D39" s="17" t="s">
        <v>32</v>
      </c>
      <c r="E39" s="383">
        <f>ROUND(E35+E36+E37,3)</f>
        <v>0</v>
      </c>
      <c r="F39" s="384"/>
      <c r="G39" s="16"/>
      <c r="I39" s="15"/>
      <c r="J39" s="14"/>
      <c r="K39" s="13"/>
      <c r="L39" s="12"/>
      <c r="M39" s="12"/>
      <c r="N39" s="12"/>
    </row>
    <row r="40" spans="1:14" s="7" customFormat="1" ht="3.75" customHeight="1">
      <c r="J40" s="9"/>
      <c r="K40" s="9"/>
      <c r="L40" s="8"/>
      <c r="M40" s="8"/>
      <c r="N40" s="8"/>
    </row>
    <row r="41" spans="1:14" s="7" customFormat="1" ht="25.5" customHeight="1">
      <c r="D41" s="10" t="s">
        <v>31</v>
      </c>
      <c r="J41" s="9"/>
      <c r="K41" s="9"/>
      <c r="L41" s="8"/>
      <c r="M41" s="8"/>
      <c r="N41" s="8"/>
    </row>
    <row r="43" spans="1:14">
      <c r="G43" s="6"/>
    </row>
  </sheetData>
  <sheetProtection selectLockedCells="1"/>
  <mergeCells count="17">
    <mergeCell ref="E39:F39"/>
    <mergeCell ref="A13:A14"/>
    <mergeCell ref="E11:F11"/>
    <mergeCell ref="C6:F6"/>
    <mergeCell ref="H11:I11"/>
    <mergeCell ref="J11:K11"/>
    <mergeCell ref="G11:G12"/>
    <mergeCell ref="C10:F10"/>
    <mergeCell ref="A1:B1"/>
    <mergeCell ref="C1:F1"/>
    <mergeCell ref="C2:F2"/>
    <mergeCell ref="C3:F3"/>
    <mergeCell ref="C4:F4"/>
    <mergeCell ref="C5:F5"/>
    <mergeCell ref="C7:F7"/>
    <mergeCell ref="C8:F8"/>
    <mergeCell ref="C9:F9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4:F14">
      <formula1>IF(ISNUMBER(E14),AND(E14=ROUND(E14,3),E14&gt;0),FALSE)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15:F15 E30:F30 E18:F25">
      <formula1>IF(ISNUMBER(E15),AND(E15=ROUND(E15,3),E15&gt;=0),FALSE)</formula1>
    </dataValidation>
  </dataValidations>
  <pageMargins left="0.78740157499999996" right="0.78740157499999996" top="0.984251969" bottom="0.984251969" header="0.4921259845" footer="0.4921259845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Y43"/>
  <sheetViews>
    <sheetView zoomScale="75" workbookViewId="0">
      <selection activeCell="G9" sqref="G9"/>
    </sheetView>
  </sheetViews>
  <sheetFormatPr defaultColWidth="9.28515625" defaultRowHeight="12.75"/>
  <cols>
    <col min="1" max="1" width="23.28515625" style="5" customWidth="1"/>
    <col min="2" max="2" width="12.7109375" style="1" customWidth="1"/>
    <col min="3" max="3" width="11.5703125" style="1" customWidth="1"/>
    <col min="4" max="4" width="68.28515625" style="1" customWidth="1"/>
    <col min="5" max="6" width="14.7109375" style="1" customWidth="1"/>
    <col min="7" max="7" width="17" style="1" customWidth="1"/>
    <col min="8" max="8" width="18" style="4" hidden="1" customWidth="1"/>
    <col min="9" max="10" width="12.28515625" style="1" hidden="1" customWidth="1"/>
    <col min="11" max="11" width="9.28515625" style="2" hidden="1" customWidth="1"/>
    <col min="12" max="12" width="9.28515625" style="2" customWidth="1"/>
    <col min="13" max="13" width="10.28515625" style="2" customWidth="1"/>
    <col min="14" max="16" width="10.28515625" style="3" customWidth="1"/>
    <col min="17" max="17" width="10.42578125" style="2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31" t="s">
        <v>93</v>
      </c>
      <c r="B1" s="420"/>
      <c r="C1" s="420"/>
      <c r="D1" s="420"/>
      <c r="E1" s="420"/>
      <c r="F1" s="421"/>
      <c r="G1" s="105"/>
    </row>
    <row r="2" spans="1:25">
      <c r="A2" s="103" t="s">
        <v>92</v>
      </c>
      <c r="B2" s="102"/>
      <c r="C2" s="404" t="s">
        <v>10</v>
      </c>
      <c r="D2" s="404"/>
      <c r="E2" s="404"/>
      <c r="F2" s="405"/>
      <c r="G2" s="99"/>
    </row>
    <row r="3" spans="1:25" ht="12.75" customHeight="1">
      <c r="A3" s="103" t="s">
        <v>91</v>
      </c>
      <c r="B3" s="102"/>
      <c r="C3" s="404" t="s">
        <v>19</v>
      </c>
      <c r="D3" s="404"/>
      <c r="E3" s="404"/>
      <c r="F3" s="405"/>
      <c r="G3" s="99"/>
    </row>
    <row r="4" spans="1:25" ht="12.75" customHeight="1">
      <c r="A4" s="103" t="s">
        <v>90</v>
      </c>
      <c r="B4" s="102"/>
      <c r="C4" s="399" t="s">
        <v>820</v>
      </c>
      <c r="D4" s="399"/>
      <c r="E4" s="399"/>
      <c r="F4" s="400"/>
      <c r="G4" s="99"/>
    </row>
    <row r="5" spans="1:25" ht="26.25" customHeight="1">
      <c r="A5" s="103" t="s">
        <v>88</v>
      </c>
      <c r="B5" s="102"/>
      <c r="C5" s="399" t="s">
        <v>819</v>
      </c>
      <c r="D5" s="399"/>
      <c r="E5" s="399"/>
      <c r="F5" s="400"/>
      <c r="G5" s="99"/>
    </row>
    <row r="6" spans="1:25" ht="12.75" customHeight="1">
      <c r="A6" s="103" t="s">
        <v>86</v>
      </c>
      <c r="B6" s="102"/>
      <c r="C6" s="399" t="s">
        <v>85</v>
      </c>
      <c r="D6" s="399"/>
      <c r="E6" s="399"/>
      <c r="F6" s="400"/>
      <c r="G6" s="99"/>
    </row>
    <row r="7" spans="1:25" ht="12.75" customHeight="1">
      <c r="A7" s="103" t="s">
        <v>84</v>
      </c>
      <c r="B7" s="102"/>
      <c r="C7" s="399" t="s">
        <v>83</v>
      </c>
      <c r="D7" s="399"/>
      <c r="E7" s="399"/>
      <c r="F7" s="400"/>
      <c r="G7" s="99"/>
    </row>
    <row r="8" spans="1:25" ht="25.5" customHeight="1">
      <c r="A8" s="432" t="s">
        <v>82</v>
      </c>
      <c r="B8" s="433"/>
      <c r="C8" s="399" t="s">
        <v>700</v>
      </c>
      <c r="D8" s="399"/>
      <c r="E8" s="399"/>
      <c r="F8" s="400"/>
      <c r="G8" s="99"/>
    </row>
    <row r="9" spans="1:25" ht="12.75" customHeight="1">
      <c r="A9" s="103" t="s">
        <v>80</v>
      </c>
      <c r="B9" s="102"/>
      <c r="C9" s="399" t="s">
        <v>79</v>
      </c>
      <c r="D9" s="399"/>
      <c r="E9" s="399"/>
      <c r="F9" s="400"/>
      <c r="G9" s="99"/>
    </row>
    <row r="10" spans="1:25" ht="25.5" customHeight="1">
      <c r="A10" s="101" t="s">
        <v>78</v>
      </c>
      <c r="B10" s="100"/>
      <c r="C10" s="417" t="s">
        <v>857</v>
      </c>
      <c r="D10" s="415"/>
      <c r="E10" s="415"/>
      <c r="F10" s="416"/>
      <c r="G10" s="99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422"/>
      <c r="G11" s="423" t="s">
        <v>75</v>
      </c>
      <c r="H11" s="425" t="s">
        <v>74</v>
      </c>
      <c r="I11" s="426"/>
      <c r="J11" s="427" t="s">
        <v>73</v>
      </c>
      <c r="K11" s="427"/>
      <c r="X11" s="1"/>
      <c r="Y11" s="1"/>
    </row>
    <row r="12" spans="1:25" ht="25.5">
      <c r="A12" s="96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93" t="s">
        <v>67</v>
      </c>
      <c r="G12" s="424"/>
      <c r="H12" s="92" t="s">
        <v>68</v>
      </c>
      <c r="I12" s="92" t="s">
        <v>67</v>
      </c>
      <c r="J12" s="91" t="s">
        <v>68</v>
      </c>
      <c r="K12" s="91" t="s">
        <v>67</v>
      </c>
      <c r="X12" s="1"/>
      <c r="Y12" s="1"/>
    </row>
    <row r="13" spans="1:25" ht="12.75" customHeight="1">
      <c r="A13" s="428" t="s">
        <v>66</v>
      </c>
      <c r="B13" s="90" t="s">
        <v>65</v>
      </c>
      <c r="C13" s="90" t="s">
        <v>64</v>
      </c>
      <c r="D13" s="90" t="s">
        <v>63</v>
      </c>
      <c r="E13" s="89">
        <v>1</v>
      </c>
      <c r="F13" s="88">
        <v>1</v>
      </c>
      <c r="G13" s="87">
        <v>0.9</v>
      </c>
      <c r="H13" s="80">
        <f>E13*G13</f>
        <v>0.9</v>
      </c>
      <c r="I13" s="80">
        <f>F13*G13</f>
        <v>0.9</v>
      </c>
      <c r="J13" s="86">
        <f>SUM(H13:H14)</f>
        <v>0.9</v>
      </c>
      <c r="K13" s="86">
        <f>SUM(I13:I14)</f>
        <v>0.9</v>
      </c>
      <c r="X13" s="1"/>
      <c r="Y13" s="1"/>
    </row>
    <row r="14" spans="1:25" ht="12.75" customHeight="1">
      <c r="A14" s="429"/>
      <c r="B14" s="85" t="s">
        <v>62</v>
      </c>
      <c r="C14" s="85" t="s">
        <v>61</v>
      </c>
      <c r="D14" s="84" t="s">
        <v>60</v>
      </c>
      <c r="E14" s="83"/>
      <c r="F14" s="82"/>
      <c r="G14" s="81">
        <v>0.1</v>
      </c>
      <c r="H14" s="80">
        <f>E14*G14</f>
        <v>0</v>
      </c>
      <c r="I14" s="80">
        <f>F14*G14</f>
        <v>0</v>
      </c>
      <c r="J14" s="79"/>
      <c r="K14" s="79"/>
      <c r="X14" s="1"/>
      <c r="Y14" s="1"/>
    </row>
    <row r="15" spans="1:25" s="70" customFormat="1" ht="26.25" customHeight="1">
      <c r="A15" s="78"/>
      <c r="B15" s="77"/>
      <c r="C15" s="76"/>
      <c r="D15" s="75" t="s">
        <v>59</v>
      </c>
      <c r="E15" s="51"/>
      <c r="F15" s="51"/>
      <c r="G15" s="72"/>
      <c r="H15" s="74"/>
      <c r="I15" s="74"/>
      <c r="J15" s="73"/>
      <c r="K15" s="73"/>
      <c r="L15" s="73"/>
      <c r="M15" s="72"/>
      <c r="N15" s="72"/>
      <c r="O15" s="72"/>
      <c r="P15" s="71"/>
      <c r="Q15" s="71"/>
      <c r="R15" s="71"/>
      <c r="S15" s="71"/>
      <c r="T15" s="71"/>
      <c r="U15" s="71"/>
      <c r="V15" s="71"/>
      <c r="W15" s="71"/>
      <c r="X15" s="71"/>
    </row>
    <row r="16" spans="1:25">
      <c r="B16" s="68"/>
      <c r="C16" s="68"/>
      <c r="D16" s="68"/>
      <c r="E16" s="68"/>
      <c r="F16" s="68"/>
      <c r="G16" s="68"/>
      <c r="H16" s="69"/>
      <c r="I16" s="68"/>
      <c r="J16" s="68"/>
      <c r="K16" s="67"/>
      <c r="L16" s="67"/>
      <c r="M16" s="67"/>
      <c r="N16" s="66"/>
    </row>
    <row r="17" spans="1:25" ht="12.75" customHeight="1">
      <c r="A17" s="98" t="s">
        <v>121</v>
      </c>
      <c r="B17" s="97"/>
      <c r="C17" s="97"/>
      <c r="D17" s="97"/>
      <c r="E17" s="393" t="s">
        <v>120</v>
      </c>
      <c r="F17" s="394"/>
      <c r="G17" s="395" t="s">
        <v>75</v>
      </c>
      <c r="H17" s="425" t="s">
        <v>74</v>
      </c>
      <c r="I17" s="426"/>
      <c r="J17" s="427" t="s">
        <v>73</v>
      </c>
      <c r="K17" s="427"/>
      <c r="M17" s="397"/>
      <c r="N17" s="397"/>
      <c r="O17" s="398"/>
      <c r="P17" s="398"/>
      <c r="X17" s="1"/>
      <c r="Y17" s="1"/>
    </row>
    <row r="18" spans="1:25" ht="25.5">
      <c r="A18" s="123" t="s">
        <v>72</v>
      </c>
      <c r="B18" s="122" t="s">
        <v>71</v>
      </c>
      <c r="C18" s="122" t="s">
        <v>70</v>
      </c>
      <c r="D18" s="122" t="s">
        <v>69</v>
      </c>
      <c r="E18" s="121" t="s">
        <v>68</v>
      </c>
      <c r="F18" s="120" t="s">
        <v>67</v>
      </c>
      <c r="G18" s="396"/>
      <c r="H18" s="92" t="s">
        <v>68</v>
      </c>
      <c r="I18" s="92" t="s">
        <v>67</v>
      </c>
      <c r="J18" s="91" t="s">
        <v>68</v>
      </c>
      <c r="K18" s="91" t="s">
        <v>67</v>
      </c>
      <c r="M18" s="119"/>
      <c r="N18" s="119"/>
      <c r="O18" s="118"/>
      <c r="P18" s="118"/>
      <c r="X18" s="1"/>
      <c r="Y18" s="1"/>
    </row>
    <row r="19" spans="1:25" s="70" customFormat="1">
      <c r="A19" s="390" t="s">
        <v>119</v>
      </c>
      <c r="B19" s="113" t="s">
        <v>118</v>
      </c>
      <c r="C19" s="113" t="s">
        <v>97</v>
      </c>
      <c r="D19" s="112" t="s">
        <v>53</v>
      </c>
      <c r="E19" s="111"/>
      <c r="F19" s="111"/>
      <c r="G19" s="110">
        <v>0.6</v>
      </c>
      <c r="H19" s="80">
        <f t="shared" ref="H19:H34" si="0">E19*G19</f>
        <v>0</v>
      </c>
      <c r="I19" s="80">
        <f t="shared" ref="I19:I34" si="1">F19*G19</f>
        <v>0</v>
      </c>
      <c r="J19" s="86">
        <f>SUM(H19:H20)</f>
        <v>0</v>
      </c>
      <c r="K19" s="86">
        <f>SUM(I19:I20)</f>
        <v>0</v>
      </c>
      <c r="L19" s="71"/>
      <c r="M19" s="80"/>
      <c r="N19" s="80"/>
      <c r="O19" s="86"/>
      <c r="P19" s="86"/>
      <c r="Q19" s="71"/>
      <c r="R19" s="71"/>
      <c r="S19" s="71"/>
      <c r="T19" s="71"/>
      <c r="U19" s="71"/>
      <c r="V19" s="71"/>
      <c r="W19" s="71"/>
    </row>
    <row r="20" spans="1:25" s="70" customFormat="1">
      <c r="A20" s="387"/>
      <c r="B20" s="117" t="s">
        <v>117</v>
      </c>
      <c r="C20" s="117" t="s">
        <v>95</v>
      </c>
      <c r="D20" s="116" t="s">
        <v>116</v>
      </c>
      <c r="E20" s="115">
        <v>0</v>
      </c>
      <c r="F20" s="115">
        <v>0</v>
      </c>
      <c r="G20" s="114">
        <v>0.4</v>
      </c>
      <c r="H20" s="80">
        <f t="shared" si="0"/>
        <v>0</v>
      </c>
      <c r="I20" s="80">
        <f t="shared" si="1"/>
        <v>0</v>
      </c>
      <c r="J20" s="79"/>
      <c r="K20" s="79"/>
      <c r="L20" s="71"/>
      <c r="M20" s="80"/>
      <c r="N20" s="80"/>
      <c r="O20" s="86"/>
      <c r="P20" s="86"/>
      <c r="Q20" s="71"/>
      <c r="R20" s="71"/>
      <c r="S20" s="71"/>
      <c r="T20" s="71"/>
      <c r="U20" s="71"/>
      <c r="V20" s="71"/>
      <c r="W20" s="71"/>
    </row>
    <row r="21" spans="1:25" s="70" customFormat="1">
      <c r="A21" s="390" t="s">
        <v>115</v>
      </c>
      <c r="B21" s="113" t="s">
        <v>113</v>
      </c>
      <c r="C21" s="113" t="s">
        <v>97</v>
      </c>
      <c r="D21" s="112" t="s">
        <v>52</v>
      </c>
      <c r="E21" s="111"/>
      <c r="F21" s="111"/>
      <c r="G21" s="110">
        <v>0.6</v>
      </c>
      <c r="H21" s="80">
        <f t="shared" si="0"/>
        <v>0</v>
      </c>
      <c r="I21" s="80">
        <f t="shared" si="1"/>
        <v>0</v>
      </c>
      <c r="J21" s="86">
        <f>SUM(H21:H22)</f>
        <v>0</v>
      </c>
      <c r="K21" s="86">
        <f>SUM(I21:I22)</f>
        <v>0</v>
      </c>
      <c r="L21" s="71"/>
      <c r="M21" s="80"/>
      <c r="N21" s="80"/>
      <c r="O21" s="86"/>
      <c r="P21" s="86"/>
      <c r="Q21" s="71"/>
      <c r="R21" s="71"/>
      <c r="S21" s="71"/>
      <c r="T21" s="71"/>
      <c r="U21" s="71"/>
      <c r="V21" s="71"/>
      <c r="W21" s="71"/>
    </row>
    <row r="22" spans="1:25" s="70" customFormat="1">
      <c r="A22" s="387"/>
      <c r="B22" s="117" t="s">
        <v>112</v>
      </c>
      <c r="C22" s="117" t="s">
        <v>95</v>
      </c>
      <c r="D22" s="116" t="s">
        <v>114</v>
      </c>
      <c r="E22" s="115">
        <v>0</v>
      </c>
      <c r="F22" s="115">
        <v>0</v>
      </c>
      <c r="G22" s="114">
        <v>0.4</v>
      </c>
      <c r="H22" s="80">
        <f t="shared" si="0"/>
        <v>0</v>
      </c>
      <c r="I22" s="80">
        <f t="shared" si="1"/>
        <v>0</v>
      </c>
      <c r="J22" s="79"/>
      <c r="K22" s="79"/>
      <c r="L22" s="71"/>
      <c r="M22" s="80"/>
      <c r="N22" s="80"/>
      <c r="O22" s="86"/>
      <c r="P22" s="86"/>
      <c r="Q22" s="71"/>
      <c r="R22" s="71"/>
      <c r="S22" s="71"/>
      <c r="T22" s="71"/>
      <c r="U22" s="71"/>
      <c r="V22" s="71"/>
      <c r="W22" s="71"/>
    </row>
    <row r="23" spans="1:25" s="70" customFormat="1">
      <c r="A23" s="390" t="s">
        <v>51</v>
      </c>
      <c r="B23" s="113" t="s">
        <v>113</v>
      </c>
      <c r="C23" s="113" t="s">
        <v>97</v>
      </c>
      <c r="D23" s="112" t="s">
        <v>51</v>
      </c>
      <c r="E23" s="111"/>
      <c r="F23" s="111"/>
      <c r="G23" s="110">
        <v>0.6</v>
      </c>
      <c r="H23" s="80">
        <f t="shared" si="0"/>
        <v>0</v>
      </c>
      <c r="I23" s="80">
        <f t="shared" si="1"/>
        <v>0</v>
      </c>
      <c r="J23" s="86">
        <f>SUM(H23:H24)</f>
        <v>0</v>
      </c>
      <c r="K23" s="86">
        <f>SUM(I23:I24)</f>
        <v>0</v>
      </c>
      <c r="L23" s="71"/>
      <c r="M23" s="80"/>
      <c r="N23" s="80"/>
      <c r="O23" s="86"/>
      <c r="P23" s="86"/>
      <c r="Q23" s="71"/>
      <c r="R23" s="71"/>
      <c r="S23" s="71"/>
      <c r="T23" s="71"/>
      <c r="U23" s="71"/>
      <c r="V23" s="71"/>
      <c r="W23" s="71"/>
    </row>
    <row r="24" spans="1:25" s="70" customFormat="1">
      <c r="A24" s="387"/>
      <c r="B24" s="117" t="s">
        <v>112</v>
      </c>
      <c r="C24" s="117" t="s">
        <v>95</v>
      </c>
      <c r="D24" s="116" t="s">
        <v>111</v>
      </c>
      <c r="E24" s="115">
        <v>0</v>
      </c>
      <c r="F24" s="115">
        <v>0</v>
      </c>
      <c r="G24" s="114">
        <v>0.4</v>
      </c>
      <c r="H24" s="80">
        <f t="shared" si="0"/>
        <v>0</v>
      </c>
      <c r="I24" s="80">
        <f t="shared" si="1"/>
        <v>0</v>
      </c>
      <c r="J24" s="79"/>
      <c r="K24" s="79"/>
      <c r="L24" s="71"/>
      <c r="M24" s="80"/>
      <c r="N24" s="80"/>
      <c r="O24" s="86"/>
      <c r="P24" s="86"/>
      <c r="Q24" s="71"/>
      <c r="R24" s="71"/>
      <c r="S24" s="71"/>
      <c r="T24" s="71"/>
      <c r="U24" s="71"/>
      <c r="V24" s="71"/>
      <c r="W24" s="71"/>
    </row>
    <row r="25" spans="1:25" s="70" customFormat="1">
      <c r="A25" s="390" t="s">
        <v>50</v>
      </c>
      <c r="B25" s="113" t="s">
        <v>110</v>
      </c>
      <c r="C25" s="113" t="s">
        <v>97</v>
      </c>
      <c r="D25" s="112" t="s">
        <v>50</v>
      </c>
      <c r="E25" s="111"/>
      <c r="F25" s="111"/>
      <c r="G25" s="110">
        <v>0.7</v>
      </c>
      <c r="H25" s="80">
        <f t="shared" si="0"/>
        <v>0</v>
      </c>
      <c r="I25" s="80">
        <f t="shared" si="1"/>
        <v>0</v>
      </c>
      <c r="J25" s="86">
        <f>SUM(H25:H26)</f>
        <v>0</v>
      </c>
      <c r="K25" s="86">
        <f>SUM(I25:I26)</f>
        <v>0</v>
      </c>
      <c r="L25" s="71"/>
      <c r="M25" s="80"/>
      <c r="N25" s="80"/>
      <c r="O25" s="86"/>
      <c r="P25" s="86"/>
      <c r="Q25" s="71"/>
      <c r="R25" s="71"/>
      <c r="S25" s="71"/>
      <c r="T25" s="71"/>
      <c r="U25" s="71"/>
      <c r="V25" s="71"/>
      <c r="W25" s="71"/>
    </row>
    <row r="26" spans="1:25" s="70" customFormat="1">
      <c r="A26" s="387"/>
      <c r="B26" s="117" t="s">
        <v>109</v>
      </c>
      <c r="C26" s="117" t="s">
        <v>95</v>
      </c>
      <c r="D26" s="116" t="s">
        <v>108</v>
      </c>
      <c r="E26" s="115">
        <v>0</v>
      </c>
      <c r="F26" s="115">
        <v>0</v>
      </c>
      <c r="G26" s="114">
        <v>0.3</v>
      </c>
      <c r="H26" s="80">
        <f t="shared" si="0"/>
        <v>0</v>
      </c>
      <c r="I26" s="80">
        <f t="shared" si="1"/>
        <v>0</v>
      </c>
      <c r="J26" s="79"/>
      <c r="K26" s="79"/>
      <c r="L26" s="71"/>
      <c r="M26" s="80"/>
      <c r="N26" s="80"/>
      <c r="O26" s="86"/>
      <c r="P26" s="86"/>
      <c r="Q26" s="71"/>
      <c r="R26" s="71"/>
      <c r="S26" s="71"/>
      <c r="T26" s="71"/>
      <c r="U26" s="71"/>
      <c r="V26" s="71"/>
      <c r="W26" s="71"/>
    </row>
    <row r="27" spans="1:25" s="70" customFormat="1">
      <c r="A27" s="390" t="s">
        <v>49</v>
      </c>
      <c r="B27" s="113" t="s">
        <v>107</v>
      </c>
      <c r="C27" s="113" t="s">
        <v>97</v>
      </c>
      <c r="D27" s="112" t="s">
        <v>49</v>
      </c>
      <c r="E27" s="111"/>
      <c r="F27" s="111"/>
      <c r="G27" s="110">
        <v>0.2</v>
      </c>
      <c r="H27" s="80">
        <f t="shared" si="0"/>
        <v>0</v>
      </c>
      <c r="I27" s="80">
        <f t="shared" si="1"/>
        <v>0</v>
      </c>
      <c r="J27" s="86">
        <f>SUM(H27:H28)</f>
        <v>0</v>
      </c>
      <c r="K27" s="86">
        <f>SUM(I27:I28)</f>
        <v>0</v>
      </c>
      <c r="L27" s="71"/>
      <c r="M27" s="80"/>
      <c r="N27" s="80"/>
      <c r="O27" s="86"/>
      <c r="P27" s="86"/>
      <c r="Q27" s="71"/>
      <c r="R27" s="71"/>
      <c r="S27" s="71"/>
      <c r="T27" s="71"/>
      <c r="U27" s="71"/>
      <c r="V27" s="71"/>
      <c r="W27" s="71"/>
    </row>
    <row r="28" spans="1:25" s="70" customFormat="1">
      <c r="A28" s="387"/>
      <c r="B28" s="117" t="s">
        <v>106</v>
      </c>
      <c r="C28" s="117" t="s">
        <v>95</v>
      </c>
      <c r="D28" s="116" t="s">
        <v>105</v>
      </c>
      <c r="E28" s="115">
        <v>0</v>
      </c>
      <c r="F28" s="115">
        <v>0</v>
      </c>
      <c r="G28" s="114">
        <v>0.8</v>
      </c>
      <c r="H28" s="80">
        <f t="shared" si="0"/>
        <v>0</v>
      </c>
      <c r="I28" s="80">
        <f t="shared" si="1"/>
        <v>0</v>
      </c>
      <c r="J28" s="79"/>
      <c r="K28" s="79"/>
      <c r="L28" s="71"/>
      <c r="M28" s="80"/>
      <c r="N28" s="80"/>
      <c r="O28" s="86"/>
      <c r="P28" s="86"/>
      <c r="Q28" s="71"/>
      <c r="R28" s="71"/>
      <c r="S28" s="71"/>
      <c r="T28" s="71"/>
      <c r="U28" s="71"/>
      <c r="V28" s="71"/>
      <c r="W28" s="71"/>
    </row>
    <row r="29" spans="1:25" s="70" customFormat="1">
      <c r="A29" s="390" t="s">
        <v>48</v>
      </c>
      <c r="B29" s="113" t="s">
        <v>104</v>
      </c>
      <c r="C29" s="113" t="s">
        <v>97</v>
      </c>
      <c r="D29" s="112" t="s">
        <v>48</v>
      </c>
      <c r="E29" s="111"/>
      <c r="F29" s="111"/>
      <c r="G29" s="110">
        <v>0.5</v>
      </c>
      <c r="H29" s="80">
        <f t="shared" si="0"/>
        <v>0</v>
      </c>
      <c r="I29" s="80">
        <f t="shared" si="1"/>
        <v>0</v>
      </c>
      <c r="J29" s="86">
        <f>SUM(H29:H30)</f>
        <v>0</v>
      </c>
      <c r="K29" s="86">
        <f>SUM(I29:I30)</f>
        <v>0</v>
      </c>
      <c r="L29" s="71"/>
      <c r="M29" s="80"/>
      <c r="N29" s="80"/>
      <c r="O29" s="86"/>
      <c r="P29" s="86"/>
      <c r="Q29" s="71"/>
      <c r="R29" s="71"/>
      <c r="S29" s="71"/>
      <c r="T29" s="71"/>
      <c r="U29" s="71"/>
      <c r="V29" s="71"/>
      <c r="W29" s="71"/>
    </row>
    <row r="30" spans="1:25" s="70" customFormat="1">
      <c r="A30" s="387"/>
      <c r="B30" s="117" t="s">
        <v>103</v>
      </c>
      <c r="C30" s="117" t="s">
        <v>95</v>
      </c>
      <c r="D30" s="116" t="s">
        <v>102</v>
      </c>
      <c r="E30" s="115">
        <v>0</v>
      </c>
      <c r="F30" s="115">
        <v>0</v>
      </c>
      <c r="G30" s="114">
        <v>0.5</v>
      </c>
      <c r="H30" s="80">
        <f t="shared" si="0"/>
        <v>0</v>
      </c>
      <c r="I30" s="80">
        <f t="shared" si="1"/>
        <v>0</v>
      </c>
      <c r="J30" s="79"/>
      <c r="K30" s="79"/>
      <c r="L30" s="71"/>
      <c r="M30" s="80"/>
      <c r="N30" s="80"/>
      <c r="O30" s="86"/>
      <c r="P30" s="86"/>
      <c r="Q30" s="71"/>
      <c r="R30" s="71"/>
      <c r="S30" s="71"/>
      <c r="T30" s="71"/>
      <c r="U30" s="71"/>
      <c r="V30" s="71"/>
      <c r="W30" s="71"/>
    </row>
    <row r="31" spans="1:25" s="70" customFormat="1">
      <c r="A31" s="390" t="s">
        <v>47</v>
      </c>
      <c r="B31" s="113" t="s">
        <v>101</v>
      </c>
      <c r="C31" s="113" t="s">
        <v>97</v>
      </c>
      <c r="D31" s="112" t="s">
        <v>47</v>
      </c>
      <c r="E31" s="111"/>
      <c r="F31" s="111"/>
      <c r="G31" s="110">
        <v>0.05</v>
      </c>
      <c r="H31" s="80">
        <f t="shared" si="0"/>
        <v>0</v>
      </c>
      <c r="I31" s="80">
        <f t="shared" si="1"/>
        <v>0</v>
      </c>
      <c r="J31" s="86">
        <f>SUM(H31:H32)</f>
        <v>0</v>
      </c>
      <c r="K31" s="86">
        <f>SUM(I31:I32)</f>
        <v>0</v>
      </c>
      <c r="L31" s="71"/>
      <c r="M31" s="80"/>
      <c r="N31" s="80"/>
      <c r="O31" s="86"/>
      <c r="P31" s="86"/>
      <c r="Q31" s="71"/>
      <c r="R31" s="71"/>
      <c r="S31" s="71"/>
      <c r="T31" s="71"/>
      <c r="U31" s="71"/>
      <c r="V31" s="71"/>
      <c r="W31" s="71"/>
    </row>
    <row r="32" spans="1:25" s="70" customFormat="1">
      <c r="A32" s="387"/>
      <c r="B32" s="117" t="s">
        <v>100</v>
      </c>
      <c r="C32" s="117" t="s">
        <v>95</v>
      </c>
      <c r="D32" s="116" t="s">
        <v>99</v>
      </c>
      <c r="E32" s="115">
        <v>0</v>
      </c>
      <c r="F32" s="115">
        <v>0</v>
      </c>
      <c r="G32" s="114">
        <v>0.95</v>
      </c>
      <c r="H32" s="80">
        <f t="shared" si="0"/>
        <v>0</v>
      </c>
      <c r="I32" s="80">
        <f t="shared" si="1"/>
        <v>0</v>
      </c>
      <c r="J32" s="79"/>
      <c r="K32" s="79"/>
      <c r="L32" s="71"/>
      <c r="M32" s="80"/>
      <c r="N32" s="80"/>
      <c r="O32" s="86"/>
      <c r="P32" s="86"/>
      <c r="Q32" s="71"/>
      <c r="R32" s="71"/>
      <c r="S32" s="71"/>
      <c r="T32" s="71"/>
      <c r="U32" s="71"/>
      <c r="V32" s="71"/>
      <c r="W32" s="71"/>
    </row>
    <row r="33" spans="1:23" s="70" customFormat="1">
      <c r="A33" s="390" t="s">
        <v>46</v>
      </c>
      <c r="B33" s="113" t="s">
        <v>98</v>
      </c>
      <c r="C33" s="113" t="s">
        <v>97</v>
      </c>
      <c r="D33" s="112" t="s">
        <v>46</v>
      </c>
      <c r="E33" s="111"/>
      <c r="F33" s="111"/>
      <c r="G33" s="110">
        <v>0.05</v>
      </c>
      <c r="H33" s="80">
        <f t="shared" si="0"/>
        <v>0</v>
      </c>
      <c r="I33" s="80">
        <f t="shared" si="1"/>
        <v>0</v>
      </c>
      <c r="J33" s="86">
        <f>SUM(H33:H34)</f>
        <v>0</v>
      </c>
      <c r="K33" s="86">
        <f>SUM(I33:I34)</f>
        <v>0</v>
      </c>
      <c r="L33" s="71"/>
      <c r="M33" s="80"/>
      <c r="N33" s="80"/>
      <c r="O33" s="86"/>
      <c r="P33" s="86"/>
      <c r="Q33" s="71"/>
      <c r="R33" s="71"/>
      <c r="S33" s="71"/>
      <c r="T33" s="71"/>
      <c r="U33" s="71"/>
      <c r="V33" s="71"/>
      <c r="W33" s="71"/>
    </row>
    <row r="34" spans="1:23" s="70" customFormat="1">
      <c r="A34" s="388"/>
      <c r="B34" s="109" t="s">
        <v>96</v>
      </c>
      <c r="C34" s="109" t="s">
        <v>95</v>
      </c>
      <c r="D34" s="108" t="s">
        <v>94</v>
      </c>
      <c r="E34" s="107">
        <v>0</v>
      </c>
      <c r="F34" s="107">
        <v>0</v>
      </c>
      <c r="G34" s="106">
        <v>0.95</v>
      </c>
      <c r="H34" s="80">
        <f t="shared" si="0"/>
        <v>0</v>
      </c>
      <c r="I34" s="80">
        <f t="shared" si="1"/>
        <v>0</v>
      </c>
      <c r="J34" s="79"/>
      <c r="K34" s="79"/>
      <c r="L34" s="71"/>
      <c r="M34" s="80"/>
      <c r="N34" s="80"/>
      <c r="O34" s="86"/>
      <c r="P34" s="86"/>
      <c r="Q34" s="71"/>
      <c r="R34" s="71"/>
      <c r="S34" s="71"/>
      <c r="T34" s="71"/>
      <c r="U34" s="71"/>
      <c r="V34" s="71"/>
      <c r="W34" s="71"/>
    </row>
    <row r="35" spans="1:23" s="7" customFormat="1" ht="13.5" thickBot="1">
      <c r="H35" s="42"/>
      <c r="I35" s="8"/>
      <c r="J35" s="9"/>
      <c r="K35" s="9"/>
      <c r="L35" s="2"/>
      <c r="M35" s="2"/>
      <c r="N35" s="8"/>
    </row>
    <row r="36" spans="1:23" s="12" customFormat="1" ht="13.5" hidden="1" customHeight="1">
      <c r="A36" s="29"/>
      <c r="B36" s="29"/>
      <c r="C36" s="29"/>
      <c r="D36" s="29" t="s">
        <v>818</v>
      </c>
      <c r="E36" s="24">
        <v>18</v>
      </c>
      <c r="F36" s="24"/>
      <c r="G36" s="28"/>
      <c r="H36" s="24"/>
      <c r="I36" s="27"/>
      <c r="J36" s="26"/>
      <c r="K36" s="25"/>
      <c r="L36" s="24"/>
    </row>
    <row r="37" spans="1:23" s="11" customFormat="1" ht="12" hidden="1" customHeight="1">
      <c r="C37" s="21"/>
      <c r="D37" s="21" t="s">
        <v>37</v>
      </c>
      <c r="E37" s="23">
        <f>PRODUCT(J$13:J14)</f>
        <v>0.9</v>
      </c>
      <c r="F37" s="23">
        <f>PRODUCT(K$13:K14)</f>
        <v>0.9</v>
      </c>
      <c r="G37" s="16"/>
      <c r="H37" s="23"/>
      <c r="I37" s="22"/>
      <c r="J37" s="14"/>
      <c r="K37" s="13"/>
      <c r="L37" s="12"/>
      <c r="M37" s="12"/>
      <c r="N37" s="12"/>
    </row>
    <row r="38" spans="1:23" s="11" customFormat="1" ht="12" hidden="1" customHeight="1">
      <c r="D38" s="21" t="s">
        <v>36</v>
      </c>
      <c r="E38" s="23">
        <f>E15*E37+SUM(J19:J34)</f>
        <v>0</v>
      </c>
      <c r="F38" s="23">
        <f>F15*F37+SUM(K19:K34)</f>
        <v>0</v>
      </c>
      <c r="G38" s="16"/>
      <c r="H38" s="23"/>
      <c r="I38" s="22"/>
      <c r="J38" s="14"/>
      <c r="K38" s="13"/>
      <c r="L38" s="12"/>
      <c r="M38" s="12"/>
      <c r="N38" s="12"/>
    </row>
    <row r="39" spans="1:23" s="11" customFormat="1" ht="12" hidden="1" customHeight="1">
      <c r="C39" s="21"/>
      <c r="D39" s="21" t="s">
        <v>35</v>
      </c>
      <c r="E39" s="23">
        <f>(E38*E36+F38)/E36</f>
        <v>0</v>
      </c>
      <c r="G39" s="16"/>
      <c r="I39" s="22"/>
      <c r="J39" s="14"/>
      <c r="K39" s="13"/>
      <c r="L39" s="12"/>
      <c r="M39" s="12"/>
      <c r="N39" s="12"/>
    </row>
    <row r="40" spans="1:23" s="11" customFormat="1" ht="13.5" hidden="1" customHeight="1" thickBot="1">
      <c r="C40" s="21"/>
      <c r="D40" s="20"/>
      <c r="E40" s="19"/>
      <c r="G40" s="16"/>
      <c r="I40" s="15"/>
      <c r="J40" s="14"/>
      <c r="K40" s="13"/>
      <c r="L40" s="12"/>
      <c r="M40" s="12"/>
      <c r="N40" s="12"/>
    </row>
    <row r="41" spans="1:23" s="11" customFormat="1" ht="15" customHeight="1" thickBot="1">
      <c r="A41" s="18"/>
      <c r="B41" s="18"/>
      <c r="C41" s="18"/>
      <c r="D41" s="17" t="s">
        <v>32</v>
      </c>
      <c r="E41" s="383">
        <f>ROUND(E39,3)</f>
        <v>0</v>
      </c>
      <c r="F41" s="384"/>
      <c r="G41" s="16"/>
      <c r="I41" s="15"/>
      <c r="J41" s="14"/>
      <c r="K41" s="13"/>
      <c r="L41" s="12"/>
      <c r="M41" s="12"/>
      <c r="N41" s="12"/>
    </row>
    <row r="42" spans="1:23" s="7" customFormat="1" ht="3.75" customHeight="1">
      <c r="J42" s="9"/>
      <c r="K42" s="9"/>
      <c r="L42" s="8"/>
      <c r="M42" s="8"/>
      <c r="N42" s="8"/>
    </row>
    <row r="43" spans="1:23" s="7" customFormat="1" ht="25.5" customHeight="1">
      <c r="D43" s="10" t="s">
        <v>31</v>
      </c>
      <c r="J43" s="9"/>
      <c r="K43" s="9"/>
      <c r="L43" s="8"/>
      <c r="M43" s="8"/>
      <c r="N43" s="8"/>
    </row>
  </sheetData>
  <sheetProtection selectLockedCells="1"/>
  <mergeCells count="32">
    <mergeCell ref="A27:A28"/>
    <mergeCell ref="A29:A30"/>
    <mergeCell ref="A31:A32"/>
    <mergeCell ref="A33:A34"/>
    <mergeCell ref="E41:F41"/>
    <mergeCell ref="A23:A24"/>
    <mergeCell ref="A25:A26"/>
    <mergeCell ref="E11:F11"/>
    <mergeCell ref="G11:G12"/>
    <mergeCell ref="H11:I11"/>
    <mergeCell ref="A13:A14"/>
    <mergeCell ref="E17:F17"/>
    <mergeCell ref="G17:G18"/>
    <mergeCell ref="H17:I17"/>
    <mergeCell ref="C9:F9"/>
    <mergeCell ref="C10:F10"/>
    <mergeCell ref="O17:P17"/>
    <mergeCell ref="A19:A20"/>
    <mergeCell ref="A21:A22"/>
    <mergeCell ref="J11:K11"/>
    <mergeCell ref="M17:N17"/>
    <mergeCell ref="J17:K17"/>
    <mergeCell ref="C5:F5"/>
    <mergeCell ref="C6:F6"/>
    <mergeCell ref="C7:F7"/>
    <mergeCell ref="A8:B8"/>
    <mergeCell ref="C8:F8"/>
    <mergeCell ref="A1:C1"/>
    <mergeCell ref="D1:F1"/>
    <mergeCell ref="C2:F2"/>
    <mergeCell ref="C3:F3"/>
    <mergeCell ref="C4:F4"/>
  </mergeCells>
  <dataValidations count="2"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15:F15 E19:F34">
      <formula1>IF(ISNUMBER(E15),AND(E15=ROUND(E15,3),E15&gt;=0),FALSE)</formula1>
    </dataValidation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4:F14">
      <formula1>IF(ISNUMBER(E14),AND(E14=ROUND(E14,3),E14&gt;0),FALSE)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Y66"/>
  <sheetViews>
    <sheetView zoomScale="75" workbookViewId="0">
      <pane xSplit="2" ySplit="12" topLeftCell="C13" activePane="bottomRight" state="frozenSplit"/>
      <selection pane="topRight" activeCell="D1" sqref="D1"/>
      <selection pane="bottomLeft" activeCell="A13" sqref="A13"/>
      <selection pane="bottomRight" activeCell="L8" sqref="L8"/>
    </sheetView>
  </sheetViews>
  <sheetFormatPr defaultColWidth="9.28515625" defaultRowHeight="12.75"/>
  <cols>
    <col min="1" max="1" width="23.28515625" style="5" customWidth="1"/>
    <col min="2" max="2" width="12.7109375" style="1" customWidth="1"/>
    <col min="3" max="3" width="20.5703125" style="1" customWidth="1"/>
    <col min="4" max="4" width="68.28515625" style="1" customWidth="1"/>
    <col min="5" max="6" width="14.7109375" style="1" customWidth="1"/>
    <col min="7" max="7" width="17" style="1" customWidth="1"/>
    <col min="8" max="8" width="18" style="4" hidden="1" customWidth="1"/>
    <col min="9" max="10" width="12.28515625" style="1" hidden="1" customWidth="1"/>
    <col min="11" max="11" width="9.28515625" style="2" hidden="1" customWidth="1"/>
    <col min="12" max="12" width="9.28515625" style="2" customWidth="1"/>
    <col min="13" max="13" width="10.28515625" style="2" customWidth="1"/>
    <col min="14" max="16" width="10.28515625" style="3" customWidth="1"/>
    <col min="17" max="17" width="10.42578125" style="2" customWidth="1"/>
    <col min="18" max="22" width="9.28515625" style="2" customWidth="1"/>
    <col min="23" max="25" width="9.28515625" style="2"/>
    <col min="26" max="16384" width="9.28515625" style="1"/>
  </cols>
  <sheetData>
    <row r="1" spans="1:25">
      <c r="A1" s="431" t="s">
        <v>93</v>
      </c>
      <c r="B1" s="420"/>
      <c r="C1" s="420"/>
      <c r="D1" s="420"/>
      <c r="E1" s="420"/>
      <c r="F1" s="421"/>
      <c r="G1" s="105"/>
    </row>
    <row r="2" spans="1:25">
      <c r="A2" s="103" t="s">
        <v>92</v>
      </c>
      <c r="B2" s="102"/>
      <c r="C2" s="404" t="s">
        <v>11</v>
      </c>
      <c r="D2" s="404"/>
      <c r="E2" s="404"/>
      <c r="F2" s="405"/>
      <c r="G2" s="99"/>
    </row>
    <row r="3" spans="1:25" ht="12.75" customHeight="1">
      <c r="A3" s="103" t="s">
        <v>91</v>
      </c>
      <c r="B3" s="102"/>
      <c r="C3" s="404" t="s">
        <v>20</v>
      </c>
      <c r="D3" s="404"/>
      <c r="E3" s="404"/>
      <c r="F3" s="405"/>
      <c r="G3" s="99"/>
    </row>
    <row r="4" spans="1:25" ht="12.75" customHeight="1">
      <c r="A4" s="103" t="s">
        <v>90</v>
      </c>
      <c r="B4" s="102"/>
      <c r="C4" s="399" t="s">
        <v>854</v>
      </c>
      <c r="D4" s="399"/>
      <c r="E4" s="399"/>
      <c r="F4" s="400"/>
      <c r="G4" s="99"/>
    </row>
    <row r="5" spans="1:25" ht="26.25" customHeight="1">
      <c r="A5" s="103" t="s">
        <v>88</v>
      </c>
      <c r="B5" s="102"/>
      <c r="C5" s="399" t="s">
        <v>853</v>
      </c>
      <c r="D5" s="399"/>
      <c r="E5" s="399"/>
      <c r="F5" s="400"/>
      <c r="G5" s="99"/>
    </row>
    <row r="6" spans="1:25" ht="12.75" customHeight="1">
      <c r="A6" s="103" t="s">
        <v>86</v>
      </c>
      <c r="B6" s="102"/>
      <c r="C6" s="399" t="s">
        <v>85</v>
      </c>
      <c r="D6" s="399"/>
      <c r="E6" s="399"/>
      <c r="F6" s="400"/>
      <c r="G6" s="99"/>
    </row>
    <row r="7" spans="1:25" ht="12.75" customHeight="1">
      <c r="A7" s="103" t="s">
        <v>84</v>
      </c>
      <c r="B7" s="102"/>
      <c r="C7" s="399" t="s">
        <v>83</v>
      </c>
      <c r="D7" s="399"/>
      <c r="E7" s="399"/>
      <c r="F7" s="400"/>
      <c r="G7" s="99"/>
    </row>
    <row r="8" spans="1:25" ht="25.5" customHeight="1">
      <c r="A8" s="432" t="s">
        <v>82</v>
      </c>
      <c r="B8" s="433"/>
      <c r="C8" s="399" t="s">
        <v>95</v>
      </c>
      <c r="D8" s="399"/>
      <c r="E8" s="399"/>
      <c r="F8" s="400"/>
      <c r="G8" s="99"/>
    </row>
    <row r="9" spans="1:25" ht="12.75" customHeight="1">
      <c r="A9" s="103" t="s">
        <v>80</v>
      </c>
      <c r="B9" s="102"/>
      <c r="C9" s="399" t="s">
        <v>852</v>
      </c>
      <c r="D9" s="399"/>
      <c r="E9" s="399"/>
      <c r="F9" s="400"/>
      <c r="G9" s="99"/>
    </row>
    <row r="10" spans="1:25" ht="25.5" customHeight="1">
      <c r="A10" s="101" t="s">
        <v>78</v>
      </c>
      <c r="B10" s="100"/>
      <c r="C10" s="417" t="s">
        <v>857</v>
      </c>
      <c r="D10" s="415"/>
      <c r="E10" s="415"/>
      <c r="F10" s="416"/>
      <c r="G10" s="99"/>
    </row>
    <row r="11" spans="1:25" ht="12.75" customHeight="1">
      <c r="A11" s="98" t="s">
        <v>77</v>
      </c>
      <c r="B11" s="97"/>
      <c r="C11" s="97"/>
      <c r="D11" s="97"/>
      <c r="E11" s="393" t="s">
        <v>76</v>
      </c>
      <c r="F11" s="422"/>
      <c r="G11" s="423" t="s">
        <v>75</v>
      </c>
      <c r="H11" s="425" t="s">
        <v>74</v>
      </c>
      <c r="I11" s="426"/>
      <c r="J11" s="427" t="s">
        <v>73</v>
      </c>
      <c r="K11" s="427"/>
      <c r="X11" s="1"/>
      <c r="Y11" s="1"/>
    </row>
    <row r="12" spans="1:25" ht="25.5">
      <c r="A12" s="96" t="s">
        <v>72</v>
      </c>
      <c r="B12" s="95" t="s">
        <v>71</v>
      </c>
      <c r="C12" s="95" t="s">
        <v>70</v>
      </c>
      <c r="D12" s="95" t="s">
        <v>69</v>
      </c>
      <c r="E12" s="94" t="s">
        <v>68</v>
      </c>
      <c r="F12" s="93" t="s">
        <v>67</v>
      </c>
      <c r="G12" s="424"/>
      <c r="H12" s="92" t="s">
        <v>68</v>
      </c>
      <c r="I12" s="92" t="s">
        <v>67</v>
      </c>
      <c r="J12" s="91" t="s">
        <v>68</v>
      </c>
      <c r="K12" s="91" t="s">
        <v>67</v>
      </c>
      <c r="X12" s="1"/>
      <c r="Y12" s="1"/>
    </row>
    <row r="13" spans="1:25" ht="12.75" customHeight="1">
      <c r="A13" s="428" t="s">
        <v>66</v>
      </c>
      <c r="B13" s="90" t="s">
        <v>65</v>
      </c>
      <c r="C13" s="90" t="s">
        <v>64</v>
      </c>
      <c r="D13" s="90" t="s">
        <v>63</v>
      </c>
      <c r="E13" s="89">
        <v>1</v>
      </c>
      <c r="F13" s="88">
        <v>1</v>
      </c>
      <c r="G13" s="87">
        <v>0.8</v>
      </c>
      <c r="H13" s="80">
        <f>E13*G13</f>
        <v>0.8</v>
      </c>
      <c r="I13" s="80">
        <f>F13*G13</f>
        <v>0.8</v>
      </c>
      <c r="J13" s="86">
        <f>SUM(H13:H14)</f>
        <v>0.8</v>
      </c>
      <c r="K13" s="86">
        <f>SUM(I13:I14)</f>
        <v>0.8</v>
      </c>
      <c r="X13" s="1"/>
      <c r="Y13" s="1"/>
    </row>
    <row r="14" spans="1:25" ht="12.75" customHeight="1">
      <c r="A14" s="429"/>
      <c r="B14" s="85" t="s">
        <v>62</v>
      </c>
      <c r="C14" s="85" t="s">
        <v>61</v>
      </c>
      <c r="D14" s="84" t="s">
        <v>60</v>
      </c>
      <c r="E14" s="83"/>
      <c r="F14" s="82"/>
      <c r="G14" s="81">
        <v>0.2</v>
      </c>
      <c r="H14" s="80">
        <f>E14*G14</f>
        <v>0</v>
      </c>
      <c r="I14" s="80">
        <f>F14*G14</f>
        <v>0</v>
      </c>
      <c r="J14" s="79"/>
      <c r="K14" s="79"/>
      <c r="X14" s="1"/>
      <c r="Y14" s="1"/>
    </row>
    <row r="15" spans="1:25" s="70" customFormat="1" ht="26.25" customHeight="1">
      <c r="A15" s="78"/>
      <c r="B15" s="77"/>
      <c r="C15" s="76"/>
      <c r="D15" s="75" t="s">
        <v>59</v>
      </c>
      <c r="E15" s="131"/>
      <c r="F15" s="131"/>
      <c r="G15" s="72"/>
      <c r="H15" s="74"/>
      <c r="I15" s="74"/>
      <c r="J15" s="73"/>
      <c r="K15" s="73"/>
      <c r="L15" s="73"/>
      <c r="M15" s="72"/>
      <c r="N15" s="72"/>
      <c r="O15" s="72"/>
      <c r="P15" s="71"/>
      <c r="Q15" s="71"/>
      <c r="R15" s="71"/>
      <c r="S15" s="71"/>
      <c r="T15" s="71"/>
      <c r="U15" s="71"/>
      <c r="V15" s="71"/>
      <c r="W15" s="71"/>
      <c r="X15" s="71"/>
    </row>
    <row r="16" spans="1:25">
      <c r="B16" s="68"/>
      <c r="C16" s="68"/>
      <c r="D16" s="68"/>
      <c r="E16" s="68"/>
      <c r="F16" s="68"/>
      <c r="G16" s="68"/>
      <c r="H16" s="69"/>
      <c r="I16" s="68"/>
      <c r="J16" s="68"/>
      <c r="K16" s="67"/>
      <c r="L16" s="67"/>
      <c r="M16" s="67"/>
      <c r="N16" s="66"/>
    </row>
    <row r="17" spans="1:14" s="58" customFormat="1">
      <c r="D17" s="65" t="s">
        <v>58</v>
      </c>
      <c r="E17" s="64" t="s">
        <v>57</v>
      </c>
      <c r="F17" s="63" t="s">
        <v>56</v>
      </c>
      <c r="G17" s="62" t="s">
        <v>55</v>
      </c>
      <c r="H17" s="61" t="s">
        <v>54</v>
      </c>
      <c r="I17" s="60"/>
      <c r="N17" s="59"/>
    </row>
    <row r="18" spans="1:14" s="7" customFormat="1">
      <c r="D18" s="57" t="s">
        <v>53</v>
      </c>
      <c r="E18" s="131"/>
      <c r="F18" s="131"/>
      <c r="G18" s="54">
        <v>0.5</v>
      </c>
      <c r="H18" s="53">
        <f t="shared" ref="H18:H25" si="0">(E18/E$27+F18)*G18</f>
        <v>0</v>
      </c>
      <c r="I18" s="8"/>
      <c r="L18" s="2"/>
      <c r="M18" s="2"/>
      <c r="N18" s="8"/>
    </row>
    <row r="19" spans="1:14" s="7" customFormat="1">
      <c r="D19" s="52" t="s">
        <v>52</v>
      </c>
      <c r="E19" s="131"/>
      <c r="F19" s="131"/>
      <c r="G19" s="49">
        <v>0.5</v>
      </c>
      <c r="H19" s="48">
        <f t="shared" si="0"/>
        <v>0</v>
      </c>
      <c r="I19" s="8"/>
      <c r="L19" s="2"/>
      <c r="M19" s="2"/>
      <c r="N19" s="8"/>
    </row>
    <row r="20" spans="1:14" s="7" customFormat="1">
      <c r="D20" s="52" t="s">
        <v>51</v>
      </c>
      <c r="E20" s="131"/>
      <c r="F20" s="131"/>
      <c r="G20" s="49">
        <v>0.5</v>
      </c>
      <c r="H20" s="48">
        <f t="shared" si="0"/>
        <v>0</v>
      </c>
      <c r="I20" s="8"/>
      <c r="L20" s="2"/>
      <c r="M20" s="2"/>
      <c r="N20" s="8"/>
    </row>
    <row r="21" spans="1:14" s="7" customFormat="1">
      <c r="D21" s="52" t="s">
        <v>50</v>
      </c>
      <c r="E21" s="131"/>
      <c r="F21" s="131"/>
      <c r="G21" s="49">
        <v>0.05</v>
      </c>
      <c r="H21" s="48">
        <f t="shared" si="0"/>
        <v>0</v>
      </c>
      <c r="I21" s="8"/>
      <c r="L21" s="2"/>
      <c r="M21" s="2"/>
      <c r="N21" s="8"/>
    </row>
    <row r="22" spans="1:14" s="7" customFormat="1">
      <c r="D22" s="52" t="s">
        <v>49</v>
      </c>
      <c r="E22" s="131"/>
      <c r="F22" s="131"/>
      <c r="G22" s="49">
        <v>0.05</v>
      </c>
      <c r="H22" s="48">
        <f t="shared" si="0"/>
        <v>0</v>
      </c>
      <c r="I22" s="8"/>
      <c r="L22" s="2"/>
      <c r="M22" s="2"/>
      <c r="N22" s="8"/>
    </row>
    <row r="23" spans="1:14" s="7" customFormat="1">
      <c r="D23" s="52" t="s">
        <v>48</v>
      </c>
      <c r="E23" s="131"/>
      <c r="F23" s="131"/>
      <c r="G23" s="49">
        <v>0.5</v>
      </c>
      <c r="H23" s="48">
        <f t="shared" si="0"/>
        <v>0</v>
      </c>
      <c r="I23" s="8"/>
      <c r="L23" s="2"/>
      <c r="M23" s="2"/>
      <c r="N23" s="8"/>
    </row>
    <row r="24" spans="1:14" s="7" customFormat="1">
      <c r="D24" s="52" t="s">
        <v>47</v>
      </c>
      <c r="E24" s="131"/>
      <c r="F24" s="131"/>
      <c r="G24" s="49">
        <v>0.05</v>
      </c>
      <c r="H24" s="48">
        <f t="shared" si="0"/>
        <v>0</v>
      </c>
      <c r="I24" s="8"/>
      <c r="L24" s="2"/>
      <c r="M24" s="2"/>
      <c r="N24" s="8"/>
    </row>
    <row r="25" spans="1:14" s="7" customFormat="1">
      <c r="D25" s="47" t="s">
        <v>46</v>
      </c>
      <c r="E25" s="127"/>
      <c r="F25" s="127"/>
      <c r="G25" s="44">
        <v>0.2</v>
      </c>
      <c r="H25" s="43">
        <f t="shared" si="0"/>
        <v>0</v>
      </c>
      <c r="I25" s="8"/>
      <c r="L25" s="2"/>
      <c r="M25" s="2"/>
      <c r="N25" s="8"/>
    </row>
    <row r="26" spans="1:14" s="7" customFormat="1" ht="13.5" thickBot="1">
      <c r="H26" s="42"/>
      <c r="I26" s="8"/>
      <c r="J26" s="9"/>
      <c r="K26" s="9"/>
      <c r="L26" s="2"/>
      <c r="M26" s="2"/>
      <c r="N26" s="8"/>
    </row>
    <row r="27" spans="1:14" s="12" customFormat="1" ht="13.5" hidden="1" customHeight="1">
      <c r="A27" s="29"/>
      <c r="B27" s="29"/>
      <c r="C27" s="29"/>
      <c r="D27" s="29" t="s">
        <v>818</v>
      </c>
      <c r="E27" s="24">
        <v>18</v>
      </c>
      <c r="F27" s="24"/>
      <c r="G27" s="28"/>
      <c r="H27" s="24"/>
      <c r="I27" s="27"/>
      <c r="J27" s="26"/>
      <c r="K27" s="25"/>
      <c r="L27" s="24"/>
    </row>
    <row r="28" spans="1:14" s="11" customFormat="1" ht="12" hidden="1" customHeight="1">
      <c r="C28" s="21"/>
      <c r="D28" s="21" t="s">
        <v>37</v>
      </c>
      <c r="E28" s="23">
        <f>PRODUCT(J$13:J14)</f>
        <v>0.8</v>
      </c>
      <c r="F28" s="23">
        <f>PRODUCT(K$13:K14)</f>
        <v>0.8</v>
      </c>
      <c r="G28" s="16"/>
      <c r="H28" s="23"/>
      <c r="I28" s="22"/>
      <c r="J28" s="14"/>
      <c r="K28" s="13"/>
      <c r="L28" s="12"/>
      <c r="M28" s="12"/>
      <c r="N28" s="12"/>
    </row>
    <row r="29" spans="1:14" s="11" customFormat="1" ht="12" hidden="1" customHeight="1">
      <c r="D29" s="21" t="s">
        <v>36</v>
      </c>
      <c r="E29" s="23">
        <f>E15*E28</f>
        <v>0</v>
      </c>
      <c r="F29" s="23">
        <f>F15*F28</f>
        <v>0</v>
      </c>
      <c r="G29" s="16"/>
      <c r="H29" s="23"/>
      <c r="I29" s="22"/>
      <c r="J29" s="14"/>
      <c r="K29" s="13"/>
      <c r="L29" s="12"/>
      <c r="M29" s="12"/>
      <c r="N29" s="12"/>
    </row>
    <row r="30" spans="1:14" s="11" customFormat="1" ht="12" hidden="1" customHeight="1">
      <c r="C30" s="21"/>
      <c r="D30" s="21" t="s">
        <v>35</v>
      </c>
      <c r="E30" s="23">
        <f>(E29*E27+F29)/E27</f>
        <v>0</v>
      </c>
      <c r="G30" s="16"/>
      <c r="I30" s="22"/>
      <c r="J30" s="14"/>
      <c r="K30" s="13"/>
      <c r="L30" s="12"/>
      <c r="M30" s="12"/>
      <c r="N30" s="12"/>
    </row>
    <row r="31" spans="1:14" s="11" customFormat="1" ht="13.5" hidden="1" customHeight="1">
      <c r="C31" s="21"/>
      <c r="D31" s="21" t="s">
        <v>34</v>
      </c>
      <c r="E31" s="16">
        <f>SUM(H18:H25)</f>
        <v>0</v>
      </c>
      <c r="G31" s="16"/>
      <c r="I31" s="15"/>
      <c r="J31" s="14"/>
      <c r="K31" s="13"/>
      <c r="L31" s="12"/>
      <c r="M31" s="12"/>
      <c r="N31" s="12"/>
    </row>
    <row r="32" spans="1:14" s="11" customFormat="1" ht="13.5" hidden="1" customHeight="1" thickBot="1">
      <c r="C32" s="21"/>
      <c r="D32" s="20"/>
      <c r="E32" s="19"/>
      <c r="G32" s="16"/>
      <c r="I32" s="15"/>
      <c r="J32" s="14"/>
      <c r="K32" s="13"/>
      <c r="L32" s="12"/>
      <c r="M32" s="12"/>
      <c r="N32" s="12"/>
    </row>
    <row r="33" spans="1:14" s="11" customFormat="1" ht="15" customHeight="1" thickBot="1">
      <c r="A33" s="18"/>
      <c r="B33" s="18"/>
      <c r="C33" s="18"/>
      <c r="D33" s="17" t="s">
        <v>32</v>
      </c>
      <c r="E33" s="383">
        <f>ROUND(E30+E31,3)</f>
        <v>0</v>
      </c>
      <c r="F33" s="384"/>
      <c r="G33" s="16"/>
      <c r="I33" s="15"/>
      <c r="J33" s="14"/>
      <c r="K33" s="13"/>
      <c r="L33" s="12"/>
      <c r="M33" s="12"/>
      <c r="N33" s="12"/>
    </row>
    <row r="34" spans="1:14" s="7" customFormat="1" ht="3.75" customHeight="1">
      <c r="J34" s="9"/>
      <c r="K34" s="9"/>
      <c r="L34" s="8"/>
      <c r="M34" s="8"/>
      <c r="N34" s="8"/>
    </row>
    <row r="35" spans="1:14" s="7" customFormat="1" ht="25.5" customHeight="1">
      <c r="D35" s="10" t="s">
        <v>31</v>
      </c>
      <c r="J35" s="9"/>
      <c r="K35" s="9"/>
      <c r="L35" s="8"/>
      <c r="M35" s="8"/>
      <c r="N35" s="8"/>
    </row>
    <row r="36" spans="1:14" ht="13.5" thickBot="1"/>
    <row r="37" spans="1:14" ht="13.5" thickBot="1">
      <c r="D37" s="17" t="s">
        <v>851</v>
      </c>
      <c r="E37" s="438">
        <f>ROUND(SUM(K43:K66)*100,3)</f>
        <v>0</v>
      </c>
      <c r="F37" s="439"/>
    </row>
    <row r="40" spans="1:14">
      <c r="C40" s="435" t="s">
        <v>850</v>
      </c>
      <c r="D40" s="440" t="s">
        <v>849</v>
      </c>
      <c r="E40" s="440" t="s">
        <v>848</v>
      </c>
      <c r="F40" s="440"/>
      <c r="G40" s="380"/>
      <c r="J40" s="437" t="s">
        <v>54</v>
      </c>
      <c r="K40" s="437"/>
    </row>
    <row r="41" spans="1:14" ht="25.5" customHeight="1">
      <c r="C41" s="436"/>
      <c r="D41" s="441"/>
      <c r="E41" s="379" t="s">
        <v>847</v>
      </c>
      <c r="F41" s="379" t="s">
        <v>846</v>
      </c>
      <c r="G41" s="434" t="s">
        <v>40</v>
      </c>
      <c r="J41" s="437"/>
      <c r="K41" s="437"/>
    </row>
    <row r="42" spans="1:14">
      <c r="C42" s="378" t="s">
        <v>845</v>
      </c>
      <c r="D42" s="441"/>
      <c r="E42" s="217">
        <v>0.7</v>
      </c>
      <c r="F42" s="217">
        <v>0.3</v>
      </c>
      <c r="G42" s="434"/>
      <c r="J42" s="437"/>
      <c r="K42" s="437"/>
    </row>
    <row r="43" spans="1:14">
      <c r="C43" s="377" t="s">
        <v>844</v>
      </c>
      <c r="D43" s="156"/>
      <c r="E43" s="155"/>
      <c r="F43" s="155"/>
      <c r="G43" s="216">
        <v>0.2</v>
      </c>
      <c r="J43" s="375">
        <f t="shared" ref="J43:J66" si="1">E$42*E43+F$42*F43</f>
        <v>0</v>
      </c>
      <c r="K43" s="374">
        <f t="shared" ref="K43:K66" si="2">J43*G43</f>
        <v>0</v>
      </c>
    </row>
    <row r="44" spans="1:14">
      <c r="C44" s="377" t="s">
        <v>843</v>
      </c>
      <c r="D44" s="156"/>
      <c r="E44" s="155"/>
      <c r="F44" s="155"/>
      <c r="G44" s="216">
        <v>0.18</v>
      </c>
      <c r="J44" s="375">
        <f t="shared" si="1"/>
        <v>0</v>
      </c>
      <c r="K44" s="374">
        <f t="shared" si="2"/>
        <v>0</v>
      </c>
    </row>
    <row r="45" spans="1:14">
      <c r="C45" s="377" t="s">
        <v>842</v>
      </c>
      <c r="D45" s="156"/>
      <c r="E45" s="155"/>
      <c r="F45" s="155"/>
      <c r="G45" s="216">
        <v>0.15</v>
      </c>
      <c r="J45" s="375">
        <f t="shared" si="1"/>
        <v>0</v>
      </c>
      <c r="K45" s="374">
        <f t="shared" si="2"/>
        <v>0</v>
      </c>
    </row>
    <row r="46" spans="1:14">
      <c r="C46" s="377" t="s">
        <v>841</v>
      </c>
      <c r="D46" s="156"/>
      <c r="E46" s="155"/>
      <c r="F46" s="155"/>
      <c r="G46" s="216">
        <v>0.08</v>
      </c>
      <c r="J46" s="375">
        <f t="shared" si="1"/>
        <v>0</v>
      </c>
      <c r="K46" s="374">
        <f t="shared" si="2"/>
        <v>0</v>
      </c>
    </row>
    <row r="47" spans="1:14">
      <c r="C47" s="377" t="s">
        <v>840</v>
      </c>
      <c r="D47" s="156"/>
      <c r="E47" s="155"/>
      <c r="F47" s="155"/>
      <c r="G47" s="216">
        <v>0.04</v>
      </c>
      <c r="J47" s="375">
        <f t="shared" si="1"/>
        <v>0</v>
      </c>
      <c r="K47" s="374">
        <f t="shared" si="2"/>
        <v>0</v>
      </c>
    </row>
    <row r="48" spans="1:14">
      <c r="C48" s="377" t="s">
        <v>839</v>
      </c>
      <c r="D48" s="156"/>
      <c r="E48" s="155"/>
      <c r="F48" s="155"/>
      <c r="G48" s="216">
        <v>0.04</v>
      </c>
      <c r="J48" s="375">
        <f t="shared" si="1"/>
        <v>0</v>
      </c>
      <c r="K48" s="374">
        <f t="shared" si="2"/>
        <v>0</v>
      </c>
    </row>
    <row r="49" spans="3:11">
      <c r="C49" s="377" t="s">
        <v>838</v>
      </c>
      <c r="D49" s="156"/>
      <c r="E49" s="155"/>
      <c r="F49" s="155"/>
      <c r="G49" s="216">
        <v>0.04</v>
      </c>
      <c r="J49" s="375">
        <f t="shared" si="1"/>
        <v>0</v>
      </c>
      <c r="K49" s="374">
        <f t="shared" si="2"/>
        <v>0</v>
      </c>
    </row>
    <row r="50" spans="3:11">
      <c r="C50" s="377" t="s">
        <v>837</v>
      </c>
      <c r="D50" s="156"/>
      <c r="E50" s="155"/>
      <c r="F50" s="155"/>
      <c r="G50" s="216">
        <v>0.04</v>
      </c>
      <c r="J50" s="375">
        <f t="shared" si="1"/>
        <v>0</v>
      </c>
      <c r="K50" s="374">
        <f t="shared" si="2"/>
        <v>0</v>
      </c>
    </row>
    <row r="51" spans="3:11">
      <c r="C51" s="377" t="s">
        <v>836</v>
      </c>
      <c r="D51" s="156"/>
      <c r="E51" s="155"/>
      <c r="F51" s="155"/>
      <c r="G51" s="216">
        <v>0.04</v>
      </c>
      <c r="J51" s="375">
        <f t="shared" si="1"/>
        <v>0</v>
      </c>
      <c r="K51" s="374">
        <f t="shared" si="2"/>
        <v>0</v>
      </c>
    </row>
    <row r="52" spans="3:11">
      <c r="C52" s="377" t="s">
        <v>835</v>
      </c>
      <c r="D52" s="156"/>
      <c r="E52" s="155"/>
      <c r="F52" s="155"/>
      <c r="G52" s="216">
        <v>0.02</v>
      </c>
      <c r="J52" s="375">
        <f t="shared" si="1"/>
        <v>0</v>
      </c>
      <c r="K52" s="374">
        <f t="shared" si="2"/>
        <v>0</v>
      </c>
    </row>
    <row r="53" spans="3:11">
      <c r="C53" s="377" t="s">
        <v>834</v>
      </c>
      <c r="D53" s="156"/>
      <c r="E53" s="155"/>
      <c r="F53" s="155"/>
      <c r="G53" s="216">
        <v>0.02</v>
      </c>
      <c r="J53" s="375">
        <f t="shared" si="1"/>
        <v>0</v>
      </c>
      <c r="K53" s="374">
        <f t="shared" si="2"/>
        <v>0</v>
      </c>
    </row>
    <row r="54" spans="3:11">
      <c r="C54" s="377" t="s">
        <v>833</v>
      </c>
      <c r="D54" s="156"/>
      <c r="E54" s="155"/>
      <c r="F54" s="155"/>
      <c r="G54" s="216">
        <v>0.02</v>
      </c>
      <c r="J54" s="375">
        <f t="shared" si="1"/>
        <v>0</v>
      </c>
      <c r="K54" s="374">
        <f t="shared" si="2"/>
        <v>0</v>
      </c>
    </row>
    <row r="55" spans="3:11">
      <c r="C55" s="377" t="s">
        <v>832</v>
      </c>
      <c r="D55" s="156"/>
      <c r="E55" s="155"/>
      <c r="F55" s="155"/>
      <c r="G55" s="216">
        <v>0.02</v>
      </c>
      <c r="J55" s="375">
        <f t="shared" si="1"/>
        <v>0</v>
      </c>
      <c r="K55" s="374">
        <f t="shared" si="2"/>
        <v>0</v>
      </c>
    </row>
    <row r="56" spans="3:11">
      <c r="C56" s="377" t="s">
        <v>831</v>
      </c>
      <c r="D56" s="156"/>
      <c r="E56" s="155"/>
      <c r="F56" s="155"/>
      <c r="G56" s="216">
        <v>0.01</v>
      </c>
      <c r="J56" s="375">
        <f t="shared" si="1"/>
        <v>0</v>
      </c>
      <c r="K56" s="374">
        <f t="shared" si="2"/>
        <v>0</v>
      </c>
    </row>
    <row r="57" spans="3:11">
      <c r="C57" s="377" t="s">
        <v>830</v>
      </c>
      <c r="D57" s="156"/>
      <c r="E57" s="155"/>
      <c r="F57" s="155"/>
      <c r="G57" s="216">
        <v>0.01</v>
      </c>
      <c r="J57" s="375">
        <f t="shared" si="1"/>
        <v>0</v>
      </c>
      <c r="K57" s="374">
        <f t="shared" si="2"/>
        <v>0</v>
      </c>
    </row>
    <row r="58" spans="3:11">
      <c r="C58" s="377" t="s">
        <v>829</v>
      </c>
      <c r="D58" s="156"/>
      <c r="E58" s="155"/>
      <c r="F58" s="155"/>
      <c r="G58" s="216">
        <v>0.01</v>
      </c>
      <c r="J58" s="375">
        <f t="shared" si="1"/>
        <v>0</v>
      </c>
      <c r="K58" s="374">
        <f t="shared" si="2"/>
        <v>0</v>
      </c>
    </row>
    <row r="59" spans="3:11">
      <c r="C59" s="377" t="s">
        <v>828</v>
      </c>
      <c r="D59" s="156"/>
      <c r="E59" s="155"/>
      <c r="F59" s="155"/>
      <c r="G59" s="216">
        <v>0.01</v>
      </c>
      <c r="J59" s="375">
        <f t="shared" si="1"/>
        <v>0</v>
      </c>
      <c r="K59" s="374">
        <f t="shared" si="2"/>
        <v>0</v>
      </c>
    </row>
    <row r="60" spans="3:11">
      <c r="C60" s="377" t="s">
        <v>827</v>
      </c>
      <c r="D60" s="156"/>
      <c r="E60" s="155"/>
      <c r="F60" s="155"/>
      <c r="G60" s="216">
        <v>0.01</v>
      </c>
      <c r="J60" s="375">
        <f t="shared" si="1"/>
        <v>0</v>
      </c>
      <c r="K60" s="374">
        <f t="shared" si="2"/>
        <v>0</v>
      </c>
    </row>
    <row r="61" spans="3:11">
      <c r="C61" s="377" t="s">
        <v>826</v>
      </c>
      <c r="D61" s="156"/>
      <c r="E61" s="155"/>
      <c r="F61" s="155"/>
      <c r="G61" s="216">
        <v>0.01</v>
      </c>
      <c r="J61" s="375">
        <f t="shared" si="1"/>
        <v>0</v>
      </c>
      <c r="K61" s="374">
        <f t="shared" si="2"/>
        <v>0</v>
      </c>
    </row>
    <row r="62" spans="3:11">
      <c r="C62" s="377" t="s">
        <v>825</v>
      </c>
      <c r="D62" s="156"/>
      <c r="E62" s="155"/>
      <c r="F62" s="155"/>
      <c r="G62" s="216">
        <v>0.01</v>
      </c>
      <c r="J62" s="375">
        <f t="shared" si="1"/>
        <v>0</v>
      </c>
      <c r="K62" s="374">
        <f t="shared" si="2"/>
        <v>0</v>
      </c>
    </row>
    <row r="63" spans="3:11">
      <c r="C63" s="377" t="s">
        <v>824</v>
      </c>
      <c r="D63" s="156"/>
      <c r="E63" s="155"/>
      <c r="F63" s="155"/>
      <c r="G63" s="216">
        <v>0.01</v>
      </c>
      <c r="J63" s="375">
        <f t="shared" si="1"/>
        <v>0</v>
      </c>
      <c r="K63" s="374">
        <f t="shared" si="2"/>
        <v>0</v>
      </c>
    </row>
    <row r="64" spans="3:11">
      <c r="C64" s="377" t="s">
        <v>823</v>
      </c>
      <c r="D64" s="156"/>
      <c r="E64" s="155"/>
      <c r="F64" s="155"/>
      <c r="G64" s="216">
        <v>0.01</v>
      </c>
      <c r="J64" s="375">
        <f t="shared" si="1"/>
        <v>0</v>
      </c>
      <c r="K64" s="374">
        <f t="shared" si="2"/>
        <v>0</v>
      </c>
    </row>
    <row r="65" spans="3:11">
      <c r="C65" s="377" t="s">
        <v>822</v>
      </c>
      <c r="D65" s="156"/>
      <c r="E65" s="155"/>
      <c r="F65" s="155"/>
      <c r="G65" s="216">
        <v>0.01</v>
      </c>
      <c r="J65" s="375">
        <f t="shared" si="1"/>
        <v>0</v>
      </c>
      <c r="K65" s="374">
        <f t="shared" si="2"/>
        <v>0</v>
      </c>
    </row>
    <row r="66" spans="3:11">
      <c r="C66" s="376" t="s">
        <v>821</v>
      </c>
      <c r="D66" s="372"/>
      <c r="E66" s="155"/>
      <c r="F66" s="155"/>
      <c r="G66" s="215">
        <v>0.01</v>
      </c>
      <c r="J66" s="375">
        <f t="shared" si="1"/>
        <v>0</v>
      </c>
      <c r="K66" s="374">
        <f t="shared" si="2"/>
        <v>0</v>
      </c>
    </row>
  </sheetData>
  <sheetProtection selectLockedCells="1"/>
  <mergeCells count="24">
    <mergeCell ref="H11:I11"/>
    <mergeCell ref="J11:K11"/>
    <mergeCell ref="G11:G12"/>
    <mergeCell ref="C9:F9"/>
    <mergeCell ref="C10:F10"/>
    <mergeCell ref="E33:F33"/>
    <mergeCell ref="A1:C1"/>
    <mergeCell ref="D1:F1"/>
    <mergeCell ref="A13:A14"/>
    <mergeCell ref="E11:F11"/>
    <mergeCell ref="A8:B8"/>
    <mergeCell ref="C2:F2"/>
    <mergeCell ref="C3:F3"/>
    <mergeCell ref="C4:F4"/>
    <mergeCell ref="C5:F5"/>
    <mergeCell ref="C6:F6"/>
    <mergeCell ref="C7:F7"/>
    <mergeCell ref="C8:F8"/>
    <mergeCell ref="G41:G42"/>
    <mergeCell ref="C40:C41"/>
    <mergeCell ref="J40:K42"/>
    <mergeCell ref="E37:F37"/>
    <mergeCell ref="E40:F40"/>
    <mergeCell ref="D40:D42"/>
  </mergeCells>
  <dataValidations count="3">
    <dataValidation type="decimal" allowBlank="1" showInputMessage="1" showErrorMessage="1" errorTitle="Chybně zadaná procenta" error="Procenta jsou:_x000a_-  desetinné číslo mezi od 0 do 100 při zadání znaku %_x000a_- desetinné číslo od 0 do 1 bez zadání znaku %" sqref="E43:F66">
      <formula1>0</formula1>
      <formula2>1</formula2>
    </dataValidation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4:F14">
      <formula1>IF(ISNUMBER(E14),AND(E14=ROUND(E14,3),E14&gt;0),FALSE)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15:F15 E18:F25 D43:D66">
      <formula1>IF(ISNUMBER(D15),AND(D15=ROUND(D15,3),D15&gt;=0),FALSE)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395"/>
  <sheetViews>
    <sheetView zoomScale="75" workbookViewId="0">
      <pane xSplit="2" ySplit="10" topLeftCell="C252" activePane="bottomRight" state="frozenSplit"/>
      <selection pane="topRight" activeCell="C1" sqref="C1"/>
      <selection pane="bottomLeft" activeCell="A11" sqref="A11"/>
      <selection pane="bottomRight" activeCell="C10" sqref="C10:G10"/>
    </sheetView>
  </sheetViews>
  <sheetFormatPr defaultColWidth="9.28515625" defaultRowHeight="12.75"/>
  <cols>
    <col min="1" max="1" width="30.42578125" style="243" customWidth="1"/>
    <col min="2" max="2" width="10.85546875" style="239" customWidth="1"/>
    <col min="3" max="3" width="10.42578125" style="239" customWidth="1"/>
    <col min="4" max="4" width="79.7109375" style="239" customWidth="1"/>
    <col min="5" max="7" width="18" style="239" customWidth="1"/>
    <col min="8" max="8" width="18" style="242" customWidth="1"/>
    <col min="9" max="10" width="12.28515625" style="239" customWidth="1"/>
    <col min="11" max="11" width="9.28515625" style="240" customWidth="1"/>
    <col min="12" max="12" width="9.28515625" style="240" hidden="1" customWidth="1"/>
    <col min="13" max="13" width="10.28515625" style="240" hidden="1" customWidth="1"/>
    <col min="14" max="16" width="10.28515625" style="241" hidden="1" customWidth="1"/>
    <col min="17" max="17" width="10.42578125" style="240" hidden="1" customWidth="1"/>
    <col min="18" max="22" width="9.28515625" style="240" customWidth="1"/>
    <col min="23" max="25" width="9.28515625" style="240"/>
    <col min="26" max="16384" width="9.28515625" style="239"/>
  </cols>
  <sheetData>
    <row r="1" spans="1:25">
      <c r="A1" s="449" t="s">
        <v>93</v>
      </c>
      <c r="B1" s="450"/>
      <c r="C1" s="450"/>
      <c r="D1" s="450"/>
      <c r="E1" s="450"/>
      <c r="F1" s="450"/>
      <c r="G1" s="451"/>
    </row>
    <row r="2" spans="1:25">
      <c r="A2" s="367" t="s">
        <v>92</v>
      </c>
      <c r="B2" s="366"/>
      <c r="C2" s="404" t="s">
        <v>12</v>
      </c>
      <c r="D2" s="404"/>
      <c r="E2" s="404"/>
      <c r="F2" s="404"/>
      <c r="G2" s="405"/>
    </row>
    <row r="3" spans="1:25" ht="12.75" customHeight="1">
      <c r="A3" s="367" t="s">
        <v>91</v>
      </c>
      <c r="B3" s="366"/>
      <c r="C3" s="404" t="s">
        <v>21</v>
      </c>
      <c r="D3" s="443"/>
      <c r="E3" s="443"/>
      <c r="F3" s="443"/>
      <c r="G3" s="444"/>
    </row>
    <row r="4" spans="1:25" ht="12.75" customHeight="1">
      <c r="A4" s="367" t="s">
        <v>90</v>
      </c>
      <c r="B4" s="366"/>
      <c r="C4" s="443" t="s">
        <v>794</v>
      </c>
      <c r="D4" s="443"/>
      <c r="E4" s="443"/>
      <c r="F4" s="443"/>
      <c r="G4" s="444"/>
    </row>
    <row r="5" spans="1:25" ht="66.75" customHeight="1">
      <c r="A5" s="367" t="s">
        <v>88</v>
      </c>
      <c r="B5" s="366"/>
      <c r="C5" s="443" t="s">
        <v>793</v>
      </c>
      <c r="D5" s="443"/>
      <c r="E5" s="443"/>
      <c r="F5" s="443"/>
      <c r="G5" s="444"/>
    </row>
    <row r="6" spans="1:25" ht="12.75" customHeight="1">
      <c r="A6" s="367" t="s">
        <v>86</v>
      </c>
      <c r="B6" s="366"/>
      <c r="C6" s="443" t="s">
        <v>85</v>
      </c>
      <c r="D6" s="443"/>
      <c r="E6" s="443"/>
      <c r="F6" s="443"/>
      <c r="G6" s="444"/>
    </row>
    <row r="7" spans="1:25" ht="12.75" customHeight="1">
      <c r="A7" s="367" t="s">
        <v>84</v>
      </c>
      <c r="B7" s="366"/>
      <c r="C7" s="443" t="s">
        <v>83</v>
      </c>
      <c r="D7" s="443"/>
      <c r="E7" s="443"/>
      <c r="F7" s="443"/>
      <c r="G7" s="444"/>
    </row>
    <row r="8" spans="1:25" ht="12.75" customHeight="1">
      <c r="A8" s="367" t="s">
        <v>82</v>
      </c>
      <c r="B8" s="366"/>
      <c r="C8" s="443" t="s">
        <v>122</v>
      </c>
      <c r="D8" s="443"/>
      <c r="E8" s="443"/>
      <c r="F8" s="443"/>
      <c r="G8" s="444"/>
    </row>
    <row r="9" spans="1:25" ht="12.75" customHeight="1">
      <c r="A9" s="367" t="s">
        <v>80</v>
      </c>
      <c r="B9" s="366"/>
      <c r="C9" s="443" t="s">
        <v>700</v>
      </c>
      <c r="D9" s="443"/>
      <c r="E9" s="443"/>
      <c r="F9" s="443"/>
      <c r="G9" s="444"/>
    </row>
    <row r="10" spans="1:25" ht="12.75" customHeight="1">
      <c r="A10" s="365" t="s">
        <v>78</v>
      </c>
      <c r="B10" s="364"/>
      <c r="C10" s="463" t="s">
        <v>855</v>
      </c>
      <c r="D10" s="447"/>
      <c r="E10" s="447"/>
      <c r="F10" s="447"/>
      <c r="G10" s="448"/>
    </row>
    <row r="11" spans="1:25" ht="12.75" customHeight="1">
      <c r="A11" s="342" t="s">
        <v>77</v>
      </c>
      <c r="B11" s="341"/>
      <c r="C11" s="341"/>
      <c r="D11" s="341"/>
      <c r="E11" s="455" t="s">
        <v>76</v>
      </c>
      <c r="F11" s="456"/>
      <c r="G11" s="445" t="s">
        <v>75</v>
      </c>
      <c r="H11" s="239"/>
      <c r="J11" s="240"/>
      <c r="M11" s="442" t="s">
        <v>74</v>
      </c>
      <c r="N11" s="442"/>
      <c r="O11" s="452" t="s">
        <v>73</v>
      </c>
      <c r="P11" s="452"/>
      <c r="X11" s="239"/>
      <c r="Y11" s="239"/>
    </row>
    <row r="12" spans="1:25" ht="25.5">
      <c r="A12" s="363" t="s">
        <v>72</v>
      </c>
      <c r="B12" s="362" t="s">
        <v>71</v>
      </c>
      <c r="C12" s="362" t="s">
        <v>70</v>
      </c>
      <c r="D12" s="362" t="s">
        <v>69</v>
      </c>
      <c r="E12" s="92" t="s">
        <v>68</v>
      </c>
      <c r="F12" s="361" t="s">
        <v>67</v>
      </c>
      <c r="G12" s="446"/>
      <c r="H12" s="239"/>
      <c r="J12" s="240"/>
      <c r="M12" s="336" t="s">
        <v>68</v>
      </c>
      <c r="N12" s="336" t="s">
        <v>67</v>
      </c>
      <c r="O12" s="335" t="s">
        <v>68</v>
      </c>
      <c r="P12" s="335" t="s">
        <v>67</v>
      </c>
      <c r="X12" s="239"/>
      <c r="Y12" s="239"/>
    </row>
    <row r="13" spans="1:25" ht="12.75" customHeight="1">
      <c r="A13" s="454" t="s">
        <v>792</v>
      </c>
      <c r="B13" s="294" t="s">
        <v>791</v>
      </c>
      <c r="C13" s="360" t="s">
        <v>790</v>
      </c>
      <c r="D13" s="329" t="s">
        <v>789</v>
      </c>
      <c r="E13" s="355"/>
      <c r="F13" s="355"/>
      <c r="G13" s="328">
        <v>0.25</v>
      </c>
      <c r="H13" s="239"/>
      <c r="J13" s="240"/>
      <c r="M13" s="327">
        <f t="shared" ref="M13:M44" si="0">E13*G13</f>
        <v>0</v>
      </c>
      <c r="N13" s="327">
        <f t="shared" ref="N13:N44" si="1">F13*G13</f>
        <v>0</v>
      </c>
      <c r="O13" s="326">
        <f>SUM(M13:M19)</f>
        <v>0.25</v>
      </c>
      <c r="P13" s="326">
        <f>SUM(N13:N19)</f>
        <v>0.25</v>
      </c>
      <c r="X13" s="239"/>
      <c r="Y13" s="239"/>
    </row>
    <row r="14" spans="1:25" ht="12.75" customHeight="1">
      <c r="A14" s="454"/>
      <c r="B14" s="294" t="s">
        <v>788</v>
      </c>
      <c r="C14" s="360" t="s">
        <v>787</v>
      </c>
      <c r="D14" s="329" t="s">
        <v>786</v>
      </c>
      <c r="E14" s="355"/>
      <c r="F14" s="355"/>
      <c r="G14" s="328">
        <v>0.05</v>
      </c>
      <c r="H14" s="239"/>
      <c r="J14" s="240"/>
      <c r="M14" s="327">
        <f t="shared" si="0"/>
        <v>0</v>
      </c>
      <c r="N14" s="327">
        <f t="shared" si="1"/>
        <v>0</v>
      </c>
      <c r="O14" s="359"/>
      <c r="P14" s="359"/>
      <c r="X14" s="239"/>
      <c r="Y14" s="239"/>
    </row>
    <row r="15" spans="1:25" ht="12.75" customHeight="1">
      <c r="A15" s="454"/>
      <c r="B15" s="294" t="s">
        <v>574</v>
      </c>
      <c r="C15" s="360">
        <v>1020</v>
      </c>
      <c r="D15" s="329" t="s">
        <v>785</v>
      </c>
      <c r="E15" s="355"/>
      <c r="F15" s="355"/>
      <c r="G15" s="328">
        <v>7.4999999999999997E-2</v>
      </c>
      <c r="H15" s="239"/>
      <c r="J15" s="240"/>
      <c r="M15" s="327">
        <f t="shared" si="0"/>
        <v>0</v>
      </c>
      <c r="N15" s="327">
        <f t="shared" si="1"/>
        <v>0</v>
      </c>
      <c r="O15" s="359"/>
      <c r="P15" s="359"/>
      <c r="X15" s="239"/>
      <c r="Y15" s="239"/>
    </row>
    <row r="16" spans="1:25" ht="12.75" customHeight="1">
      <c r="A16" s="454"/>
      <c r="B16" s="294" t="s">
        <v>784</v>
      </c>
      <c r="C16" s="360">
        <v>1515</v>
      </c>
      <c r="D16" s="329" t="s">
        <v>783</v>
      </c>
      <c r="E16" s="357">
        <v>1</v>
      </c>
      <c r="F16" s="357">
        <v>1</v>
      </c>
      <c r="G16" s="328">
        <v>0.25</v>
      </c>
      <c r="H16" s="239"/>
      <c r="J16" s="240"/>
      <c r="M16" s="327">
        <f t="shared" si="0"/>
        <v>0.25</v>
      </c>
      <c r="N16" s="327">
        <f t="shared" si="1"/>
        <v>0.25</v>
      </c>
      <c r="O16" s="359"/>
      <c r="P16" s="359"/>
      <c r="X16" s="239"/>
      <c r="Y16" s="239"/>
    </row>
    <row r="17" spans="1:25" ht="12.75" customHeight="1">
      <c r="A17" s="454"/>
      <c r="B17" s="294" t="s">
        <v>571</v>
      </c>
      <c r="C17" s="360">
        <v>2010</v>
      </c>
      <c r="D17" s="329" t="s">
        <v>782</v>
      </c>
      <c r="E17" s="355"/>
      <c r="F17" s="355"/>
      <c r="G17" s="328">
        <v>7.4999999999999997E-2</v>
      </c>
      <c r="H17" s="239"/>
      <c r="J17" s="240"/>
      <c r="M17" s="327">
        <f t="shared" si="0"/>
        <v>0</v>
      </c>
      <c r="N17" s="327">
        <f t="shared" si="1"/>
        <v>0</v>
      </c>
      <c r="O17" s="359"/>
      <c r="P17" s="359"/>
      <c r="X17" s="239"/>
      <c r="Y17" s="239"/>
    </row>
    <row r="18" spans="1:25" ht="12.75" customHeight="1">
      <c r="A18" s="454"/>
      <c r="B18" s="294" t="s">
        <v>781</v>
      </c>
      <c r="C18" s="360">
        <v>2505</v>
      </c>
      <c r="D18" s="329" t="s">
        <v>780</v>
      </c>
      <c r="E18" s="355"/>
      <c r="F18" s="355"/>
      <c r="G18" s="328">
        <v>0.05</v>
      </c>
      <c r="H18" s="239"/>
      <c r="J18" s="240"/>
      <c r="M18" s="327">
        <f t="shared" si="0"/>
        <v>0</v>
      </c>
      <c r="N18" s="327">
        <f t="shared" si="1"/>
        <v>0</v>
      </c>
      <c r="O18" s="359"/>
      <c r="P18" s="359"/>
      <c r="X18" s="239"/>
      <c r="Y18" s="239"/>
    </row>
    <row r="19" spans="1:25" ht="12.75" customHeight="1">
      <c r="A19" s="454"/>
      <c r="B19" s="294" t="s">
        <v>568</v>
      </c>
      <c r="C19" s="360" t="s">
        <v>779</v>
      </c>
      <c r="D19" s="329" t="s">
        <v>778</v>
      </c>
      <c r="E19" s="355"/>
      <c r="F19" s="355"/>
      <c r="G19" s="328">
        <v>0.25</v>
      </c>
      <c r="H19" s="239"/>
      <c r="J19" s="240"/>
      <c r="M19" s="327">
        <f t="shared" si="0"/>
        <v>0</v>
      </c>
      <c r="N19" s="327">
        <f t="shared" si="1"/>
        <v>0</v>
      </c>
      <c r="O19" s="359"/>
      <c r="P19" s="359"/>
      <c r="X19" s="239"/>
      <c r="Y19" s="239"/>
    </row>
    <row r="20" spans="1:25" ht="15" customHeight="1">
      <c r="A20" s="454" t="s">
        <v>690</v>
      </c>
      <c r="B20" s="294" t="s">
        <v>689</v>
      </c>
      <c r="C20" s="294" t="s">
        <v>97</v>
      </c>
      <c r="D20" s="329" t="s">
        <v>688</v>
      </c>
      <c r="E20" s="355"/>
      <c r="F20" s="355"/>
      <c r="G20" s="328">
        <v>0.02</v>
      </c>
      <c r="H20" s="302"/>
      <c r="I20" s="302"/>
      <c r="J20" s="303"/>
      <c r="K20" s="303"/>
      <c r="L20" s="303"/>
      <c r="M20" s="327">
        <f t="shared" si="0"/>
        <v>0</v>
      </c>
      <c r="N20" s="327">
        <f t="shared" si="1"/>
        <v>0</v>
      </c>
      <c r="O20" s="326">
        <f>SUM(M20:M21)</f>
        <v>0.98</v>
      </c>
      <c r="P20" s="326">
        <f>SUM(N20:N21)</f>
        <v>0.98</v>
      </c>
      <c r="X20" s="239"/>
      <c r="Y20" s="239"/>
    </row>
    <row r="21" spans="1:25" ht="15.75" customHeight="1">
      <c r="A21" s="454"/>
      <c r="B21" s="294" t="s">
        <v>687</v>
      </c>
      <c r="C21" s="294" t="s">
        <v>95</v>
      </c>
      <c r="D21" s="329" t="s">
        <v>686</v>
      </c>
      <c r="E21" s="357">
        <v>1</v>
      </c>
      <c r="F21" s="357">
        <v>1</v>
      </c>
      <c r="G21" s="328">
        <v>0.98</v>
      </c>
      <c r="H21" s="302"/>
      <c r="I21" s="302"/>
      <c r="J21" s="303"/>
      <c r="K21" s="303"/>
      <c r="L21" s="303"/>
      <c r="M21" s="327">
        <f t="shared" si="0"/>
        <v>0.98</v>
      </c>
      <c r="N21" s="327">
        <f t="shared" si="1"/>
        <v>0.98</v>
      </c>
      <c r="O21" s="358"/>
      <c r="P21" s="358"/>
      <c r="X21" s="239"/>
      <c r="Y21" s="239"/>
    </row>
    <row r="22" spans="1:25" s="302" customFormat="1" ht="27" customHeight="1">
      <c r="A22" s="454" t="s">
        <v>685</v>
      </c>
      <c r="B22" s="294" t="s">
        <v>65</v>
      </c>
      <c r="C22" s="294" t="s">
        <v>684</v>
      </c>
      <c r="D22" s="329" t="s">
        <v>683</v>
      </c>
      <c r="E22" s="355"/>
      <c r="F22" s="355"/>
      <c r="G22" s="328">
        <v>0.03</v>
      </c>
      <c r="H22" s="356"/>
      <c r="I22" s="356"/>
      <c r="J22" s="303"/>
      <c r="K22" s="303"/>
      <c r="L22" s="303"/>
      <c r="M22" s="327">
        <f t="shared" si="0"/>
        <v>0</v>
      </c>
      <c r="N22" s="327">
        <f t="shared" si="1"/>
        <v>0</v>
      </c>
      <c r="O22" s="326">
        <f>SUM(M22:M85)</f>
        <v>4.5999999999999999E-2</v>
      </c>
      <c r="P22" s="326">
        <f>SUM(N22:N85)</f>
        <v>4.5999999999999999E-2</v>
      </c>
      <c r="Q22" s="303"/>
      <c r="R22" s="303"/>
      <c r="S22" s="303"/>
      <c r="T22" s="303"/>
      <c r="U22" s="303"/>
      <c r="V22" s="303"/>
      <c r="W22" s="303"/>
    </row>
    <row r="23" spans="1:25" s="302" customFormat="1">
      <c r="A23" s="454"/>
      <c r="B23" s="294" t="s">
        <v>62</v>
      </c>
      <c r="C23" s="294" t="s">
        <v>692</v>
      </c>
      <c r="D23" s="329" t="s">
        <v>710</v>
      </c>
      <c r="E23" s="357">
        <v>1</v>
      </c>
      <c r="F23" s="357">
        <v>1</v>
      </c>
      <c r="G23" s="328">
        <v>4.5999999999999999E-2</v>
      </c>
      <c r="I23" s="356"/>
      <c r="J23" s="303"/>
      <c r="K23" s="303"/>
      <c r="L23" s="303"/>
      <c r="M23" s="327">
        <f t="shared" si="0"/>
        <v>4.5999999999999999E-2</v>
      </c>
      <c r="N23" s="327">
        <f t="shared" si="1"/>
        <v>4.5999999999999999E-2</v>
      </c>
      <c r="O23" s="326"/>
      <c r="P23" s="326"/>
      <c r="Q23" s="303"/>
      <c r="R23" s="303"/>
      <c r="S23" s="303"/>
      <c r="T23" s="303"/>
      <c r="U23" s="303"/>
      <c r="V23" s="303"/>
      <c r="W23" s="303"/>
    </row>
    <row r="24" spans="1:25" s="302" customFormat="1" ht="12.75" customHeight="1">
      <c r="A24" s="454"/>
      <c r="B24" s="294" t="s">
        <v>680</v>
      </c>
      <c r="C24" s="294" t="s">
        <v>667</v>
      </c>
      <c r="D24" s="329" t="s">
        <v>666</v>
      </c>
      <c r="E24" s="355"/>
      <c r="F24" s="355"/>
      <c r="G24" s="328">
        <v>0.03</v>
      </c>
      <c r="I24" s="356"/>
      <c r="J24" s="303"/>
      <c r="K24" s="303"/>
      <c r="L24" s="303"/>
      <c r="M24" s="327">
        <f t="shared" si="0"/>
        <v>0</v>
      </c>
      <c r="N24" s="327">
        <f t="shared" si="1"/>
        <v>0</v>
      </c>
      <c r="O24" s="326"/>
      <c r="P24" s="326"/>
      <c r="Q24" s="303"/>
      <c r="R24" s="303"/>
      <c r="S24" s="303"/>
      <c r="T24" s="303"/>
      <c r="U24" s="303"/>
      <c r="V24" s="303"/>
      <c r="W24" s="303"/>
    </row>
    <row r="25" spans="1:25" s="302" customFormat="1" ht="12.75" customHeight="1">
      <c r="A25" s="454"/>
      <c r="B25" s="294" t="s">
        <v>677</v>
      </c>
      <c r="C25" s="294" t="s">
        <v>664</v>
      </c>
      <c r="D25" s="329" t="s">
        <v>663</v>
      </c>
      <c r="E25" s="355"/>
      <c r="F25" s="355"/>
      <c r="G25" s="328">
        <v>0.03</v>
      </c>
      <c r="I25" s="356"/>
      <c r="J25" s="303"/>
      <c r="K25" s="303"/>
      <c r="L25" s="303"/>
      <c r="M25" s="327">
        <f t="shared" si="0"/>
        <v>0</v>
      </c>
      <c r="N25" s="327">
        <f t="shared" si="1"/>
        <v>0</v>
      </c>
      <c r="O25" s="326"/>
      <c r="P25" s="326"/>
      <c r="Q25" s="303"/>
      <c r="R25" s="303"/>
      <c r="S25" s="303"/>
      <c r="T25" s="303"/>
      <c r="U25" s="303"/>
      <c r="V25" s="303"/>
      <c r="W25" s="303"/>
    </row>
    <row r="26" spans="1:25" s="302" customFormat="1" ht="12.75" customHeight="1">
      <c r="A26" s="454"/>
      <c r="B26" s="294" t="s">
        <v>674</v>
      </c>
      <c r="C26" s="294" t="s">
        <v>661</v>
      </c>
      <c r="D26" s="329" t="s">
        <v>660</v>
      </c>
      <c r="E26" s="355"/>
      <c r="F26" s="355"/>
      <c r="G26" s="328">
        <v>0.03</v>
      </c>
      <c r="I26" s="356"/>
      <c r="J26" s="303"/>
      <c r="K26" s="303"/>
      <c r="L26" s="303"/>
      <c r="M26" s="327">
        <f t="shared" si="0"/>
        <v>0</v>
      </c>
      <c r="N26" s="327">
        <f t="shared" si="1"/>
        <v>0</v>
      </c>
      <c r="O26" s="326"/>
      <c r="P26" s="326"/>
      <c r="Q26" s="303"/>
      <c r="R26" s="303"/>
      <c r="S26" s="303"/>
      <c r="T26" s="303"/>
      <c r="U26" s="303"/>
      <c r="V26" s="303"/>
      <c r="W26" s="303"/>
    </row>
    <row r="27" spans="1:25" s="302" customFormat="1" ht="12.75" customHeight="1">
      <c r="A27" s="454"/>
      <c r="B27" s="294" t="s">
        <v>671</v>
      </c>
      <c r="C27" s="294" t="s">
        <v>658</v>
      </c>
      <c r="D27" s="329" t="s">
        <v>657</v>
      </c>
      <c r="E27" s="355"/>
      <c r="F27" s="355"/>
      <c r="G27" s="328">
        <v>0.03</v>
      </c>
      <c r="I27" s="356"/>
      <c r="J27" s="303"/>
      <c r="K27" s="303"/>
      <c r="L27" s="303"/>
      <c r="M27" s="327">
        <f t="shared" si="0"/>
        <v>0</v>
      </c>
      <c r="N27" s="327">
        <f t="shared" si="1"/>
        <v>0</v>
      </c>
      <c r="O27" s="326"/>
      <c r="P27" s="326"/>
      <c r="Q27" s="303"/>
      <c r="R27" s="303"/>
      <c r="S27" s="303"/>
      <c r="T27" s="303"/>
      <c r="U27" s="303"/>
      <c r="V27" s="303"/>
      <c r="W27" s="303"/>
    </row>
    <row r="28" spans="1:25" s="302" customFormat="1" ht="12.75" customHeight="1">
      <c r="A28" s="454"/>
      <c r="B28" s="294" t="s">
        <v>668</v>
      </c>
      <c r="C28" s="294" t="s">
        <v>655</v>
      </c>
      <c r="D28" s="329" t="s">
        <v>654</v>
      </c>
      <c r="E28" s="355"/>
      <c r="F28" s="355"/>
      <c r="G28" s="328">
        <v>0.03</v>
      </c>
      <c r="I28" s="356"/>
      <c r="J28" s="303"/>
      <c r="K28" s="303"/>
      <c r="L28" s="303"/>
      <c r="M28" s="327">
        <f t="shared" si="0"/>
        <v>0</v>
      </c>
      <c r="N28" s="327">
        <f t="shared" si="1"/>
        <v>0</v>
      </c>
      <c r="O28" s="326"/>
      <c r="P28" s="326"/>
      <c r="Q28" s="303"/>
      <c r="R28" s="303"/>
      <c r="S28" s="303"/>
      <c r="T28" s="303"/>
      <c r="U28" s="303"/>
      <c r="V28" s="303"/>
      <c r="W28" s="303"/>
    </row>
    <row r="29" spans="1:25" s="302" customFormat="1" ht="12.75" customHeight="1">
      <c r="A29" s="454"/>
      <c r="B29" s="294" t="s">
        <v>665</v>
      </c>
      <c r="C29" s="294" t="s">
        <v>652</v>
      </c>
      <c r="D29" s="329" t="s">
        <v>651</v>
      </c>
      <c r="E29" s="355"/>
      <c r="F29" s="355"/>
      <c r="G29" s="328">
        <v>0.03</v>
      </c>
      <c r="I29" s="356"/>
      <c r="J29" s="303"/>
      <c r="K29" s="303"/>
      <c r="L29" s="303"/>
      <c r="M29" s="327">
        <f t="shared" si="0"/>
        <v>0</v>
      </c>
      <c r="N29" s="327">
        <f t="shared" si="1"/>
        <v>0</v>
      </c>
      <c r="O29" s="326"/>
      <c r="P29" s="326"/>
      <c r="Q29" s="303"/>
      <c r="R29" s="303"/>
      <c r="S29" s="303"/>
      <c r="T29" s="303"/>
      <c r="U29" s="303"/>
      <c r="V29" s="303"/>
      <c r="W29" s="303"/>
    </row>
    <row r="30" spans="1:25" s="302" customFormat="1" ht="12.75" customHeight="1">
      <c r="A30" s="454"/>
      <c r="B30" s="294" t="s">
        <v>662</v>
      </c>
      <c r="C30" s="294" t="s">
        <v>649</v>
      </c>
      <c r="D30" s="329" t="s">
        <v>648</v>
      </c>
      <c r="E30" s="355"/>
      <c r="F30" s="355"/>
      <c r="G30" s="328">
        <v>0.03</v>
      </c>
      <c r="I30" s="356"/>
      <c r="J30" s="303"/>
      <c r="K30" s="303"/>
      <c r="L30" s="303"/>
      <c r="M30" s="327">
        <f t="shared" si="0"/>
        <v>0</v>
      </c>
      <c r="N30" s="327">
        <f t="shared" si="1"/>
        <v>0</v>
      </c>
      <c r="O30" s="326"/>
      <c r="P30" s="326"/>
      <c r="Q30" s="303"/>
      <c r="R30" s="303"/>
      <c r="S30" s="303"/>
      <c r="T30" s="303"/>
      <c r="U30" s="303"/>
      <c r="V30" s="303"/>
      <c r="W30" s="303"/>
    </row>
    <row r="31" spans="1:25" s="302" customFormat="1" ht="12.75" customHeight="1">
      <c r="A31" s="454"/>
      <c r="B31" s="294" t="s">
        <v>659</v>
      </c>
      <c r="C31" s="294" t="s">
        <v>646</v>
      </c>
      <c r="D31" s="329" t="s">
        <v>645</v>
      </c>
      <c r="E31" s="355"/>
      <c r="F31" s="355"/>
      <c r="G31" s="328">
        <v>0.03</v>
      </c>
      <c r="I31" s="356"/>
      <c r="J31" s="303"/>
      <c r="K31" s="303"/>
      <c r="L31" s="303"/>
      <c r="M31" s="327">
        <f t="shared" si="0"/>
        <v>0</v>
      </c>
      <c r="N31" s="327">
        <f t="shared" si="1"/>
        <v>0</v>
      </c>
      <c r="O31" s="326"/>
      <c r="P31" s="326"/>
      <c r="Q31" s="303"/>
      <c r="R31" s="303"/>
      <c r="S31" s="303"/>
      <c r="T31" s="303"/>
      <c r="U31" s="303"/>
      <c r="V31" s="303"/>
      <c r="W31" s="303"/>
    </row>
    <row r="32" spans="1:25" s="302" customFormat="1" ht="12.75" customHeight="1">
      <c r="A32" s="454"/>
      <c r="B32" s="294" t="s">
        <v>656</v>
      </c>
      <c r="C32" s="294" t="s">
        <v>643</v>
      </c>
      <c r="D32" s="329" t="s">
        <v>642</v>
      </c>
      <c r="E32" s="355"/>
      <c r="F32" s="355"/>
      <c r="G32" s="328">
        <v>0.03</v>
      </c>
      <c r="I32" s="356"/>
      <c r="J32" s="303"/>
      <c r="K32" s="303"/>
      <c r="L32" s="303"/>
      <c r="M32" s="327">
        <f t="shared" si="0"/>
        <v>0</v>
      </c>
      <c r="N32" s="327">
        <f t="shared" si="1"/>
        <v>0</v>
      </c>
      <c r="O32" s="326"/>
      <c r="P32" s="326"/>
      <c r="Q32" s="303"/>
      <c r="R32" s="303"/>
      <c r="S32" s="303"/>
      <c r="T32" s="303"/>
      <c r="U32" s="303"/>
      <c r="V32" s="303"/>
      <c r="W32" s="303"/>
    </row>
    <row r="33" spans="1:23" s="302" customFormat="1" ht="12.75" customHeight="1">
      <c r="A33" s="454"/>
      <c r="B33" s="294" t="s">
        <v>653</v>
      </c>
      <c r="C33" s="294" t="s">
        <v>640</v>
      </c>
      <c r="D33" s="329" t="s">
        <v>639</v>
      </c>
      <c r="E33" s="355"/>
      <c r="F33" s="355"/>
      <c r="G33" s="328">
        <v>0.01</v>
      </c>
      <c r="I33" s="356"/>
      <c r="J33" s="303"/>
      <c r="K33" s="303"/>
      <c r="L33" s="303"/>
      <c r="M33" s="327">
        <f t="shared" si="0"/>
        <v>0</v>
      </c>
      <c r="N33" s="327">
        <f t="shared" si="1"/>
        <v>0</v>
      </c>
      <c r="O33" s="326"/>
      <c r="P33" s="326"/>
      <c r="Q33" s="303"/>
      <c r="R33" s="303"/>
      <c r="S33" s="303"/>
      <c r="T33" s="303"/>
      <c r="U33" s="303"/>
      <c r="V33" s="303"/>
      <c r="W33" s="303"/>
    </row>
    <row r="34" spans="1:23" s="302" customFormat="1" ht="12.75" customHeight="1">
      <c r="A34" s="454"/>
      <c r="B34" s="294" t="s">
        <v>650</v>
      </c>
      <c r="C34" s="294" t="s">
        <v>637</v>
      </c>
      <c r="D34" s="329" t="s">
        <v>636</v>
      </c>
      <c r="E34" s="355"/>
      <c r="F34" s="355"/>
      <c r="G34" s="328">
        <v>0.01</v>
      </c>
      <c r="I34" s="356"/>
      <c r="J34" s="303"/>
      <c r="K34" s="303"/>
      <c r="L34" s="303"/>
      <c r="M34" s="327">
        <f t="shared" si="0"/>
        <v>0</v>
      </c>
      <c r="N34" s="327">
        <f t="shared" si="1"/>
        <v>0</v>
      </c>
      <c r="O34" s="326"/>
      <c r="P34" s="326"/>
      <c r="Q34" s="303"/>
      <c r="R34" s="303"/>
      <c r="S34" s="303"/>
      <c r="T34" s="303"/>
      <c r="U34" s="303"/>
      <c r="V34" s="303"/>
      <c r="W34" s="303"/>
    </row>
    <row r="35" spans="1:23" s="302" customFormat="1" ht="12.75" customHeight="1">
      <c r="A35" s="454"/>
      <c r="B35" s="294" t="s">
        <v>647</v>
      </c>
      <c r="C35" s="294" t="s">
        <v>634</v>
      </c>
      <c r="D35" s="329" t="s">
        <v>633</v>
      </c>
      <c r="E35" s="355"/>
      <c r="F35" s="355"/>
      <c r="G35" s="328">
        <v>0.01</v>
      </c>
      <c r="I35" s="356"/>
      <c r="J35" s="303"/>
      <c r="K35" s="303"/>
      <c r="L35" s="303"/>
      <c r="M35" s="327">
        <f t="shared" si="0"/>
        <v>0</v>
      </c>
      <c r="N35" s="327">
        <f t="shared" si="1"/>
        <v>0</v>
      </c>
      <c r="O35" s="326"/>
      <c r="P35" s="326"/>
      <c r="Q35" s="303"/>
      <c r="R35" s="303"/>
      <c r="S35" s="303"/>
      <c r="T35" s="303"/>
      <c r="U35" s="303"/>
      <c r="V35" s="303"/>
      <c r="W35" s="303"/>
    </row>
    <row r="36" spans="1:23" s="302" customFormat="1" ht="12.75" customHeight="1">
      <c r="A36" s="454"/>
      <c r="B36" s="294" t="s">
        <v>644</v>
      </c>
      <c r="C36" s="294" t="s">
        <v>631</v>
      </c>
      <c r="D36" s="329" t="s">
        <v>630</v>
      </c>
      <c r="E36" s="355"/>
      <c r="F36" s="355"/>
      <c r="G36" s="328">
        <v>0.01</v>
      </c>
      <c r="I36" s="356"/>
      <c r="J36" s="303"/>
      <c r="K36" s="303"/>
      <c r="L36" s="303"/>
      <c r="M36" s="327">
        <f t="shared" si="0"/>
        <v>0</v>
      </c>
      <c r="N36" s="327">
        <f t="shared" si="1"/>
        <v>0</v>
      </c>
      <c r="O36" s="326"/>
      <c r="P36" s="326"/>
      <c r="Q36" s="303"/>
      <c r="R36" s="303"/>
      <c r="S36" s="303"/>
      <c r="T36" s="303"/>
      <c r="U36" s="303"/>
      <c r="V36" s="303"/>
      <c r="W36" s="303"/>
    </row>
    <row r="37" spans="1:23" s="302" customFormat="1" ht="12.75" customHeight="1">
      <c r="A37" s="454"/>
      <c r="B37" s="294" t="s">
        <v>641</v>
      </c>
      <c r="C37" s="294" t="s">
        <v>628</v>
      </c>
      <c r="D37" s="329" t="s">
        <v>627</v>
      </c>
      <c r="E37" s="355"/>
      <c r="F37" s="355"/>
      <c r="G37" s="328">
        <v>0.01</v>
      </c>
      <c r="I37" s="356"/>
      <c r="J37" s="303"/>
      <c r="K37" s="303"/>
      <c r="L37" s="303"/>
      <c r="M37" s="327">
        <f t="shared" si="0"/>
        <v>0</v>
      </c>
      <c r="N37" s="327">
        <f t="shared" si="1"/>
        <v>0</v>
      </c>
      <c r="O37" s="326"/>
      <c r="P37" s="326"/>
      <c r="Q37" s="303"/>
      <c r="R37" s="303"/>
      <c r="S37" s="303"/>
      <c r="T37" s="303"/>
      <c r="U37" s="303"/>
      <c r="V37" s="303"/>
      <c r="W37" s="303"/>
    </row>
    <row r="38" spans="1:23" s="302" customFormat="1" ht="12.75" customHeight="1">
      <c r="A38" s="454"/>
      <c r="B38" s="294" t="s">
        <v>638</v>
      </c>
      <c r="C38" s="294" t="s">
        <v>625</v>
      </c>
      <c r="D38" s="329" t="s">
        <v>624</v>
      </c>
      <c r="E38" s="355"/>
      <c r="F38" s="355"/>
      <c r="G38" s="328">
        <v>0.01</v>
      </c>
      <c r="I38" s="356"/>
      <c r="J38" s="303"/>
      <c r="K38" s="303"/>
      <c r="L38" s="303"/>
      <c r="M38" s="327">
        <f t="shared" si="0"/>
        <v>0</v>
      </c>
      <c r="N38" s="327">
        <f t="shared" si="1"/>
        <v>0</v>
      </c>
      <c r="O38" s="326"/>
      <c r="P38" s="326"/>
      <c r="Q38" s="303"/>
      <c r="R38" s="303"/>
      <c r="S38" s="303"/>
      <c r="T38" s="303"/>
      <c r="U38" s="303"/>
      <c r="V38" s="303"/>
      <c r="W38" s="303"/>
    </row>
    <row r="39" spans="1:23" s="302" customFormat="1" ht="12.75" customHeight="1">
      <c r="A39" s="454"/>
      <c r="B39" s="294" t="s">
        <v>635</v>
      </c>
      <c r="C39" s="294" t="s">
        <v>622</v>
      </c>
      <c r="D39" s="329" t="s">
        <v>621</v>
      </c>
      <c r="E39" s="355"/>
      <c r="F39" s="355"/>
      <c r="G39" s="328">
        <v>0.01</v>
      </c>
      <c r="I39" s="356"/>
      <c r="J39" s="303"/>
      <c r="K39" s="303"/>
      <c r="L39" s="303"/>
      <c r="M39" s="327">
        <f t="shared" si="0"/>
        <v>0</v>
      </c>
      <c r="N39" s="327">
        <f t="shared" si="1"/>
        <v>0</v>
      </c>
      <c r="O39" s="326"/>
      <c r="P39" s="326"/>
      <c r="Q39" s="303"/>
      <c r="R39" s="303"/>
      <c r="S39" s="303"/>
      <c r="T39" s="303"/>
      <c r="U39" s="303"/>
      <c r="V39" s="303"/>
      <c r="W39" s="303"/>
    </row>
    <row r="40" spans="1:23" s="302" customFormat="1" ht="12.75" customHeight="1">
      <c r="A40" s="454"/>
      <c r="B40" s="294" t="s">
        <v>632</v>
      </c>
      <c r="C40" s="294" t="s">
        <v>619</v>
      </c>
      <c r="D40" s="329" t="s">
        <v>618</v>
      </c>
      <c r="E40" s="355"/>
      <c r="F40" s="355"/>
      <c r="G40" s="328">
        <v>0.01</v>
      </c>
      <c r="I40" s="356"/>
      <c r="J40" s="303"/>
      <c r="K40" s="303"/>
      <c r="L40" s="303"/>
      <c r="M40" s="327">
        <f t="shared" si="0"/>
        <v>0</v>
      </c>
      <c r="N40" s="327">
        <f t="shared" si="1"/>
        <v>0</v>
      </c>
      <c r="O40" s="326"/>
      <c r="P40" s="326"/>
      <c r="Q40" s="303"/>
      <c r="R40" s="303"/>
      <c r="S40" s="303"/>
      <c r="T40" s="303"/>
      <c r="U40" s="303"/>
      <c r="V40" s="303"/>
      <c r="W40" s="303"/>
    </row>
    <row r="41" spans="1:23" s="302" customFormat="1" ht="12.75" customHeight="1">
      <c r="A41" s="454"/>
      <c r="B41" s="294" t="s">
        <v>629</v>
      </c>
      <c r="C41" s="294" t="s">
        <v>616</v>
      </c>
      <c r="D41" s="329" t="s">
        <v>615</v>
      </c>
      <c r="E41" s="355"/>
      <c r="F41" s="355"/>
      <c r="G41" s="328">
        <v>0.01</v>
      </c>
      <c r="I41" s="356"/>
      <c r="J41" s="303"/>
      <c r="K41" s="303"/>
      <c r="L41" s="303"/>
      <c r="M41" s="327">
        <f t="shared" si="0"/>
        <v>0</v>
      </c>
      <c r="N41" s="327">
        <f t="shared" si="1"/>
        <v>0</v>
      </c>
      <c r="O41" s="326"/>
      <c r="P41" s="326"/>
      <c r="Q41" s="303"/>
      <c r="R41" s="303"/>
      <c r="S41" s="303"/>
      <c r="T41" s="303"/>
      <c r="U41" s="303"/>
      <c r="V41" s="303"/>
      <c r="W41" s="303"/>
    </row>
    <row r="42" spans="1:23" s="302" customFormat="1" ht="12.75" customHeight="1">
      <c r="A42" s="454"/>
      <c r="B42" s="294" t="s">
        <v>626</v>
      </c>
      <c r="C42" s="294" t="s">
        <v>613</v>
      </c>
      <c r="D42" s="329" t="s">
        <v>612</v>
      </c>
      <c r="E42" s="355"/>
      <c r="F42" s="355"/>
      <c r="G42" s="328">
        <v>0.01</v>
      </c>
      <c r="I42" s="356"/>
      <c r="J42" s="303"/>
      <c r="K42" s="303"/>
      <c r="L42" s="303"/>
      <c r="M42" s="327">
        <f t="shared" si="0"/>
        <v>0</v>
      </c>
      <c r="N42" s="327">
        <f t="shared" si="1"/>
        <v>0</v>
      </c>
      <c r="O42" s="326"/>
      <c r="P42" s="326"/>
      <c r="Q42" s="303"/>
      <c r="R42" s="303"/>
      <c r="S42" s="303"/>
      <c r="T42" s="303"/>
      <c r="U42" s="303"/>
      <c r="V42" s="303"/>
      <c r="W42" s="303"/>
    </row>
    <row r="43" spans="1:23" s="302" customFormat="1" ht="12.75" customHeight="1">
      <c r="A43" s="454"/>
      <c r="B43" s="294" t="s">
        <v>623</v>
      </c>
      <c r="C43" s="294" t="s">
        <v>610</v>
      </c>
      <c r="D43" s="329" t="s">
        <v>609</v>
      </c>
      <c r="E43" s="355"/>
      <c r="F43" s="355"/>
      <c r="G43" s="328">
        <v>0.01</v>
      </c>
      <c r="I43" s="356"/>
      <c r="J43" s="303"/>
      <c r="K43" s="303"/>
      <c r="L43" s="303"/>
      <c r="M43" s="327">
        <f t="shared" si="0"/>
        <v>0</v>
      </c>
      <c r="N43" s="327">
        <f t="shared" si="1"/>
        <v>0</v>
      </c>
      <c r="O43" s="326"/>
      <c r="P43" s="326"/>
      <c r="Q43" s="303"/>
      <c r="R43" s="303"/>
      <c r="S43" s="303"/>
      <c r="T43" s="303"/>
      <c r="U43" s="303"/>
      <c r="V43" s="303"/>
      <c r="W43" s="303"/>
    </row>
    <row r="44" spans="1:23" s="302" customFormat="1" ht="12.75" customHeight="1">
      <c r="A44" s="454"/>
      <c r="B44" s="294" t="s">
        <v>620</v>
      </c>
      <c r="C44" s="294" t="s">
        <v>607</v>
      </c>
      <c r="D44" s="329" t="s">
        <v>606</v>
      </c>
      <c r="E44" s="355"/>
      <c r="F44" s="355"/>
      <c r="G44" s="328">
        <v>0.01</v>
      </c>
      <c r="I44" s="356"/>
      <c r="J44" s="303"/>
      <c r="K44" s="303"/>
      <c r="L44" s="303"/>
      <c r="M44" s="327">
        <f t="shared" si="0"/>
        <v>0</v>
      </c>
      <c r="N44" s="327">
        <f t="shared" si="1"/>
        <v>0</v>
      </c>
      <c r="O44" s="326"/>
      <c r="P44" s="326"/>
      <c r="Q44" s="303"/>
      <c r="R44" s="303"/>
      <c r="S44" s="303"/>
      <c r="T44" s="303"/>
      <c r="U44" s="303"/>
      <c r="V44" s="303"/>
      <c r="W44" s="303"/>
    </row>
    <row r="45" spans="1:23" s="302" customFormat="1" ht="12.75" customHeight="1">
      <c r="A45" s="454"/>
      <c r="B45" s="294" t="s">
        <v>617</v>
      </c>
      <c r="C45" s="294" t="s">
        <v>604</v>
      </c>
      <c r="D45" s="329" t="s">
        <v>603</v>
      </c>
      <c r="E45" s="355"/>
      <c r="F45" s="355"/>
      <c r="G45" s="328">
        <v>0.01</v>
      </c>
      <c r="I45" s="356"/>
      <c r="J45" s="303"/>
      <c r="K45" s="303"/>
      <c r="L45" s="303"/>
      <c r="M45" s="327">
        <f t="shared" ref="M45:M76" si="2">E45*G45</f>
        <v>0</v>
      </c>
      <c r="N45" s="327">
        <f t="shared" ref="N45:N76" si="3">F45*G45</f>
        <v>0</v>
      </c>
      <c r="O45" s="326"/>
      <c r="P45" s="326"/>
      <c r="Q45" s="303"/>
      <c r="R45" s="303"/>
      <c r="S45" s="303"/>
      <c r="T45" s="303"/>
      <c r="U45" s="303"/>
      <c r="V45" s="303"/>
      <c r="W45" s="303"/>
    </row>
    <row r="46" spans="1:23" s="302" customFormat="1" ht="12.75" customHeight="1">
      <c r="A46" s="454"/>
      <c r="B46" s="294" t="s">
        <v>614</v>
      </c>
      <c r="C46" s="294" t="s">
        <v>601</v>
      </c>
      <c r="D46" s="329" t="s">
        <v>600</v>
      </c>
      <c r="E46" s="355"/>
      <c r="F46" s="355"/>
      <c r="G46" s="328">
        <v>0.01</v>
      </c>
      <c r="I46" s="356"/>
      <c r="J46" s="303"/>
      <c r="K46" s="303"/>
      <c r="L46" s="303"/>
      <c r="M46" s="327">
        <f t="shared" si="2"/>
        <v>0</v>
      </c>
      <c r="N46" s="327">
        <f t="shared" si="3"/>
        <v>0</v>
      </c>
      <c r="O46" s="326"/>
      <c r="P46" s="326"/>
      <c r="Q46" s="303"/>
      <c r="R46" s="303"/>
      <c r="S46" s="303"/>
      <c r="T46" s="303"/>
      <c r="U46" s="303"/>
      <c r="V46" s="303"/>
      <c r="W46" s="303"/>
    </row>
    <row r="47" spans="1:23" s="302" customFormat="1" ht="12.75" customHeight="1">
      <c r="A47" s="454"/>
      <c r="B47" s="294" t="s">
        <v>611</v>
      </c>
      <c r="C47" s="294" t="s">
        <v>598</v>
      </c>
      <c r="D47" s="329" t="s">
        <v>597</v>
      </c>
      <c r="E47" s="355"/>
      <c r="F47" s="355"/>
      <c r="G47" s="328">
        <v>0.01</v>
      </c>
      <c r="I47" s="356"/>
      <c r="J47" s="303"/>
      <c r="K47" s="303"/>
      <c r="L47" s="303"/>
      <c r="M47" s="327">
        <f t="shared" si="2"/>
        <v>0</v>
      </c>
      <c r="N47" s="327">
        <f t="shared" si="3"/>
        <v>0</v>
      </c>
      <c r="O47" s="326"/>
      <c r="P47" s="326"/>
      <c r="Q47" s="303"/>
      <c r="R47" s="303"/>
      <c r="S47" s="303"/>
      <c r="T47" s="303"/>
      <c r="U47" s="303"/>
      <c r="V47" s="303"/>
      <c r="W47" s="303"/>
    </row>
    <row r="48" spans="1:23" s="302" customFormat="1" ht="12.75" customHeight="1">
      <c r="A48" s="454"/>
      <c r="B48" s="294" t="s">
        <v>608</v>
      </c>
      <c r="C48" s="294" t="s">
        <v>595</v>
      </c>
      <c r="D48" s="329" t="s">
        <v>594</v>
      </c>
      <c r="E48" s="355"/>
      <c r="F48" s="355"/>
      <c r="G48" s="328">
        <v>0.01</v>
      </c>
      <c r="I48" s="356"/>
      <c r="J48" s="303"/>
      <c r="K48" s="303"/>
      <c r="L48" s="303"/>
      <c r="M48" s="327">
        <f t="shared" si="2"/>
        <v>0</v>
      </c>
      <c r="N48" s="327">
        <f t="shared" si="3"/>
        <v>0</v>
      </c>
      <c r="O48" s="326"/>
      <c r="P48" s="326"/>
      <c r="Q48" s="303"/>
      <c r="R48" s="303"/>
      <c r="S48" s="303"/>
      <c r="T48" s="303"/>
      <c r="U48" s="303"/>
      <c r="V48" s="303"/>
      <c r="W48" s="303"/>
    </row>
    <row r="49" spans="1:23" s="302" customFormat="1" ht="12.75" customHeight="1">
      <c r="A49" s="454"/>
      <c r="B49" s="294" t="s">
        <v>605</v>
      </c>
      <c r="C49" s="294" t="s">
        <v>592</v>
      </c>
      <c r="D49" s="329" t="s">
        <v>591</v>
      </c>
      <c r="E49" s="355"/>
      <c r="F49" s="355"/>
      <c r="G49" s="328">
        <v>0.01</v>
      </c>
      <c r="I49" s="356"/>
      <c r="J49" s="303"/>
      <c r="K49" s="303"/>
      <c r="L49" s="303"/>
      <c r="M49" s="327">
        <f t="shared" si="2"/>
        <v>0</v>
      </c>
      <c r="N49" s="327">
        <f t="shared" si="3"/>
        <v>0</v>
      </c>
      <c r="O49" s="326"/>
      <c r="P49" s="326"/>
      <c r="Q49" s="303"/>
      <c r="R49" s="303"/>
      <c r="S49" s="303"/>
      <c r="T49" s="303"/>
      <c r="U49" s="303"/>
      <c r="V49" s="303"/>
      <c r="W49" s="303"/>
    </row>
    <row r="50" spans="1:23" s="302" customFormat="1" ht="12.75" customHeight="1">
      <c r="A50" s="454"/>
      <c r="B50" s="294" t="s">
        <v>602</v>
      </c>
      <c r="C50" s="294" t="s">
        <v>589</v>
      </c>
      <c r="D50" s="329" t="s">
        <v>588</v>
      </c>
      <c r="E50" s="355"/>
      <c r="F50" s="355"/>
      <c r="G50" s="328">
        <v>0.01</v>
      </c>
      <c r="I50" s="356"/>
      <c r="J50" s="303"/>
      <c r="K50" s="303"/>
      <c r="L50" s="303"/>
      <c r="M50" s="327">
        <f t="shared" si="2"/>
        <v>0</v>
      </c>
      <c r="N50" s="327">
        <f t="shared" si="3"/>
        <v>0</v>
      </c>
      <c r="O50" s="326"/>
      <c r="P50" s="326"/>
      <c r="Q50" s="303"/>
      <c r="R50" s="303"/>
      <c r="S50" s="303"/>
      <c r="T50" s="303"/>
      <c r="U50" s="303"/>
      <c r="V50" s="303"/>
      <c r="W50" s="303"/>
    </row>
    <row r="51" spans="1:23" s="302" customFormat="1" ht="12.75" customHeight="1">
      <c r="A51" s="454"/>
      <c r="B51" s="294" t="s">
        <v>599</v>
      </c>
      <c r="C51" s="294" t="s">
        <v>586</v>
      </c>
      <c r="D51" s="329" t="s">
        <v>585</v>
      </c>
      <c r="E51" s="355"/>
      <c r="F51" s="355"/>
      <c r="G51" s="328">
        <v>3.0000000000000001E-3</v>
      </c>
      <c r="I51" s="356"/>
      <c r="J51" s="303"/>
      <c r="K51" s="303"/>
      <c r="L51" s="303"/>
      <c r="M51" s="327">
        <f t="shared" si="2"/>
        <v>0</v>
      </c>
      <c r="N51" s="327">
        <f t="shared" si="3"/>
        <v>0</v>
      </c>
      <c r="O51" s="326"/>
      <c r="P51" s="326"/>
      <c r="Q51" s="303"/>
      <c r="R51" s="303"/>
      <c r="S51" s="303"/>
      <c r="T51" s="303"/>
      <c r="U51" s="303"/>
      <c r="V51" s="303"/>
      <c r="W51" s="303"/>
    </row>
    <row r="52" spans="1:23" s="302" customFormat="1" ht="12.75" customHeight="1">
      <c r="A52" s="454"/>
      <c r="B52" s="294" t="s">
        <v>596</v>
      </c>
      <c r="C52" s="294" t="s">
        <v>583</v>
      </c>
      <c r="D52" s="329" t="s">
        <v>582</v>
      </c>
      <c r="E52" s="355"/>
      <c r="F52" s="355"/>
      <c r="G52" s="328">
        <v>3.0000000000000001E-3</v>
      </c>
      <c r="I52" s="356"/>
      <c r="J52" s="303"/>
      <c r="K52" s="303"/>
      <c r="L52" s="303"/>
      <c r="M52" s="327">
        <f t="shared" si="2"/>
        <v>0</v>
      </c>
      <c r="N52" s="327">
        <f t="shared" si="3"/>
        <v>0</v>
      </c>
      <c r="O52" s="326"/>
      <c r="P52" s="326"/>
      <c r="Q52" s="303"/>
      <c r="R52" s="303"/>
      <c r="S52" s="303"/>
      <c r="T52" s="303"/>
      <c r="U52" s="303"/>
      <c r="V52" s="303"/>
      <c r="W52" s="303"/>
    </row>
    <row r="53" spans="1:23" s="302" customFormat="1" ht="12.75" customHeight="1">
      <c r="A53" s="454"/>
      <c r="B53" s="294" t="s">
        <v>593</v>
      </c>
      <c r="C53" s="294" t="s">
        <v>580</v>
      </c>
      <c r="D53" s="329" t="s">
        <v>579</v>
      </c>
      <c r="E53" s="355"/>
      <c r="F53" s="355"/>
      <c r="G53" s="328">
        <v>3.0000000000000001E-3</v>
      </c>
      <c r="I53" s="356"/>
      <c r="J53" s="303"/>
      <c r="K53" s="303"/>
      <c r="L53" s="303"/>
      <c r="M53" s="327">
        <f t="shared" si="2"/>
        <v>0</v>
      </c>
      <c r="N53" s="327">
        <f t="shared" si="3"/>
        <v>0</v>
      </c>
      <c r="O53" s="326"/>
      <c r="P53" s="326"/>
      <c r="Q53" s="303"/>
      <c r="R53" s="303"/>
      <c r="S53" s="303"/>
      <c r="T53" s="303"/>
      <c r="U53" s="303"/>
      <c r="V53" s="303"/>
      <c r="W53" s="303"/>
    </row>
    <row r="54" spans="1:23" s="302" customFormat="1" ht="12.75" customHeight="1">
      <c r="A54" s="454"/>
      <c r="B54" s="294" t="s">
        <v>590</v>
      </c>
      <c r="C54" s="294" t="s">
        <v>577</v>
      </c>
      <c r="D54" s="329" t="s">
        <v>576</v>
      </c>
      <c r="E54" s="355"/>
      <c r="F54" s="355"/>
      <c r="G54" s="328">
        <v>3.0000000000000001E-3</v>
      </c>
      <c r="I54" s="356"/>
      <c r="J54" s="303"/>
      <c r="K54" s="303"/>
      <c r="L54" s="303"/>
      <c r="M54" s="327">
        <f t="shared" si="2"/>
        <v>0</v>
      </c>
      <c r="N54" s="327">
        <f t="shared" si="3"/>
        <v>0</v>
      </c>
      <c r="O54" s="326"/>
      <c r="P54" s="326"/>
      <c r="Q54" s="303"/>
      <c r="R54" s="303"/>
      <c r="S54" s="303"/>
      <c r="T54" s="303"/>
      <c r="U54" s="303"/>
      <c r="V54" s="303"/>
      <c r="W54" s="303"/>
    </row>
    <row r="55" spans="1:23" s="302" customFormat="1" ht="12.75" customHeight="1">
      <c r="A55" s="454"/>
      <c r="B55" s="294" t="s">
        <v>587</v>
      </c>
      <c r="C55" s="294" t="s">
        <v>574</v>
      </c>
      <c r="D55" s="329" t="s">
        <v>573</v>
      </c>
      <c r="E55" s="355"/>
      <c r="F55" s="355"/>
      <c r="G55" s="328">
        <v>0.03</v>
      </c>
      <c r="J55" s="303"/>
      <c r="K55" s="303"/>
      <c r="L55" s="303"/>
      <c r="M55" s="327">
        <f t="shared" si="2"/>
        <v>0</v>
      </c>
      <c r="N55" s="327">
        <f t="shared" si="3"/>
        <v>0</v>
      </c>
      <c r="O55" s="326"/>
      <c r="P55" s="326"/>
      <c r="Q55" s="303"/>
      <c r="R55" s="303"/>
      <c r="S55" s="303"/>
      <c r="T55" s="303"/>
      <c r="U55" s="303"/>
      <c r="V55" s="303"/>
      <c r="W55" s="303"/>
    </row>
    <row r="56" spans="1:23" s="302" customFormat="1" ht="12.75" customHeight="1">
      <c r="A56" s="454"/>
      <c r="B56" s="294" t="s">
        <v>584</v>
      </c>
      <c r="C56" s="294" t="s">
        <v>571</v>
      </c>
      <c r="D56" s="329" t="s">
        <v>570</v>
      </c>
      <c r="E56" s="355"/>
      <c r="F56" s="355"/>
      <c r="G56" s="328">
        <v>0.03</v>
      </c>
      <c r="J56" s="303"/>
      <c r="K56" s="303"/>
      <c r="L56" s="303"/>
      <c r="M56" s="327">
        <f t="shared" si="2"/>
        <v>0</v>
      </c>
      <c r="N56" s="327">
        <f t="shared" si="3"/>
        <v>0</v>
      </c>
      <c r="O56" s="326"/>
      <c r="P56" s="326"/>
      <c r="Q56" s="303"/>
      <c r="R56" s="303"/>
      <c r="S56" s="303"/>
      <c r="T56" s="303"/>
      <c r="U56" s="303"/>
      <c r="V56" s="303"/>
      <c r="W56" s="303"/>
    </row>
    <row r="57" spans="1:23" s="302" customFormat="1" ht="12.75" customHeight="1">
      <c r="A57" s="454"/>
      <c r="B57" s="294" t="s">
        <v>581</v>
      </c>
      <c r="C57" s="294" t="s">
        <v>568</v>
      </c>
      <c r="D57" s="329" t="s">
        <v>567</v>
      </c>
      <c r="E57" s="355"/>
      <c r="F57" s="355"/>
      <c r="G57" s="328">
        <v>0.03</v>
      </c>
      <c r="J57" s="303"/>
      <c r="K57" s="303"/>
      <c r="L57" s="303"/>
      <c r="M57" s="327">
        <f t="shared" si="2"/>
        <v>0</v>
      </c>
      <c r="N57" s="327">
        <f t="shared" si="3"/>
        <v>0</v>
      </c>
      <c r="O57" s="326"/>
      <c r="P57" s="326"/>
      <c r="Q57" s="303"/>
      <c r="R57" s="303"/>
      <c r="S57" s="303"/>
      <c r="T57" s="303"/>
      <c r="U57" s="303"/>
      <c r="V57" s="303"/>
      <c r="W57" s="303"/>
    </row>
    <row r="58" spans="1:23" s="302" customFormat="1" ht="12.75" customHeight="1">
      <c r="A58" s="454"/>
      <c r="B58" s="294" t="s">
        <v>578</v>
      </c>
      <c r="C58" s="294" t="s">
        <v>565</v>
      </c>
      <c r="D58" s="329" t="s">
        <v>564</v>
      </c>
      <c r="E58" s="355"/>
      <c r="F58" s="355"/>
      <c r="G58" s="328">
        <v>0.03</v>
      </c>
      <c r="J58" s="303"/>
      <c r="K58" s="303"/>
      <c r="L58" s="303"/>
      <c r="M58" s="327">
        <f t="shared" si="2"/>
        <v>0</v>
      </c>
      <c r="N58" s="327">
        <f t="shared" si="3"/>
        <v>0</v>
      </c>
      <c r="O58" s="326"/>
      <c r="P58" s="326"/>
      <c r="Q58" s="303"/>
      <c r="R58" s="303"/>
      <c r="S58" s="303"/>
      <c r="T58" s="303"/>
      <c r="U58" s="303"/>
      <c r="V58" s="303"/>
      <c r="W58" s="303"/>
    </row>
    <row r="59" spans="1:23" s="302" customFormat="1" ht="12.75" customHeight="1">
      <c r="A59" s="454"/>
      <c r="B59" s="294" t="s">
        <v>575</v>
      </c>
      <c r="C59" s="294" t="s">
        <v>562</v>
      </c>
      <c r="D59" s="329" t="s">
        <v>561</v>
      </c>
      <c r="E59" s="355"/>
      <c r="F59" s="355"/>
      <c r="G59" s="328">
        <v>0.03</v>
      </c>
      <c r="J59" s="303"/>
      <c r="K59" s="303"/>
      <c r="L59" s="303"/>
      <c r="M59" s="327">
        <f t="shared" si="2"/>
        <v>0</v>
      </c>
      <c r="N59" s="327">
        <f t="shared" si="3"/>
        <v>0</v>
      </c>
      <c r="O59" s="326"/>
      <c r="P59" s="326"/>
      <c r="Q59" s="303"/>
      <c r="R59" s="303"/>
      <c r="S59" s="303"/>
      <c r="T59" s="303"/>
      <c r="U59" s="303"/>
      <c r="V59" s="303"/>
      <c r="W59" s="303"/>
    </row>
    <row r="60" spans="1:23" s="302" customFormat="1" ht="12.75" customHeight="1">
      <c r="A60" s="454"/>
      <c r="B60" s="294" t="s">
        <v>572</v>
      </c>
      <c r="C60" s="294" t="s">
        <v>559</v>
      </c>
      <c r="D60" s="329" t="s">
        <v>558</v>
      </c>
      <c r="E60" s="355"/>
      <c r="F60" s="355"/>
      <c r="G60" s="328">
        <v>0.03</v>
      </c>
      <c r="J60" s="303"/>
      <c r="K60" s="303"/>
      <c r="L60" s="303"/>
      <c r="M60" s="327">
        <f t="shared" si="2"/>
        <v>0</v>
      </c>
      <c r="N60" s="327">
        <f t="shared" si="3"/>
        <v>0</v>
      </c>
      <c r="O60" s="326"/>
      <c r="P60" s="326"/>
      <c r="Q60" s="303"/>
      <c r="R60" s="303"/>
      <c r="S60" s="303"/>
      <c r="T60" s="303"/>
      <c r="U60" s="303"/>
      <c r="V60" s="303"/>
      <c r="W60" s="303"/>
    </row>
    <row r="61" spans="1:23" s="302" customFormat="1" ht="12.75" customHeight="1">
      <c r="A61" s="454"/>
      <c r="B61" s="294" t="s">
        <v>569</v>
      </c>
      <c r="C61" s="294" t="s">
        <v>556</v>
      </c>
      <c r="D61" s="329" t="s">
        <v>555</v>
      </c>
      <c r="E61" s="355"/>
      <c r="F61" s="355"/>
      <c r="G61" s="328">
        <v>0.03</v>
      </c>
      <c r="J61" s="303"/>
      <c r="K61" s="303"/>
      <c r="L61" s="303"/>
      <c r="M61" s="327">
        <f t="shared" si="2"/>
        <v>0</v>
      </c>
      <c r="N61" s="327">
        <f t="shared" si="3"/>
        <v>0</v>
      </c>
      <c r="O61" s="326"/>
      <c r="P61" s="326"/>
      <c r="Q61" s="303"/>
      <c r="R61" s="303"/>
      <c r="S61" s="303"/>
      <c r="T61" s="303"/>
      <c r="U61" s="303"/>
      <c r="V61" s="303"/>
      <c r="W61" s="303"/>
    </row>
    <row r="62" spans="1:23" s="302" customFormat="1" ht="12.75" customHeight="1">
      <c r="A62" s="454"/>
      <c r="B62" s="294" t="s">
        <v>566</v>
      </c>
      <c r="C62" s="294" t="s">
        <v>553</v>
      </c>
      <c r="D62" s="329" t="s">
        <v>552</v>
      </c>
      <c r="E62" s="355"/>
      <c r="F62" s="355"/>
      <c r="G62" s="328">
        <v>0.03</v>
      </c>
      <c r="J62" s="303"/>
      <c r="K62" s="303"/>
      <c r="L62" s="303"/>
      <c r="M62" s="327">
        <f t="shared" si="2"/>
        <v>0</v>
      </c>
      <c r="N62" s="327">
        <f t="shared" si="3"/>
        <v>0</v>
      </c>
      <c r="O62" s="326"/>
      <c r="P62" s="326"/>
      <c r="Q62" s="303"/>
      <c r="R62" s="303"/>
      <c r="S62" s="303"/>
      <c r="T62" s="303"/>
      <c r="U62" s="303"/>
      <c r="V62" s="303"/>
      <c r="W62" s="303"/>
    </row>
    <row r="63" spans="1:23" s="302" customFormat="1" ht="12.75" customHeight="1">
      <c r="A63" s="454"/>
      <c r="B63" s="294" t="s">
        <v>563</v>
      </c>
      <c r="C63" s="294" t="s">
        <v>550</v>
      </c>
      <c r="D63" s="329" t="s">
        <v>549</v>
      </c>
      <c r="E63" s="355"/>
      <c r="F63" s="355"/>
      <c r="G63" s="328">
        <v>0.03</v>
      </c>
      <c r="J63" s="303"/>
      <c r="K63" s="303"/>
      <c r="L63" s="303"/>
      <c r="M63" s="327">
        <f t="shared" si="2"/>
        <v>0</v>
      </c>
      <c r="N63" s="327">
        <f t="shared" si="3"/>
        <v>0</v>
      </c>
      <c r="O63" s="326"/>
      <c r="P63" s="326"/>
      <c r="Q63" s="303"/>
      <c r="R63" s="303"/>
      <c r="S63" s="303"/>
      <c r="T63" s="303"/>
      <c r="U63" s="303"/>
      <c r="V63" s="303"/>
      <c r="W63" s="303"/>
    </row>
    <row r="64" spans="1:23" s="302" customFormat="1" ht="12.75" customHeight="1">
      <c r="A64" s="454"/>
      <c r="B64" s="294" t="s">
        <v>560</v>
      </c>
      <c r="C64" s="294" t="s">
        <v>547</v>
      </c>
      <c r="D64" s="329" t="s">
        <v>546</v>
      </c>
      <c r="E64" s="355"/>
      <c r="F64" s="355"/>
      <c r="G64" s="328">
        <v>0.01</v>
      </c>
      <c r="J64" s="303"/>
      <c r="K64" s="303"/>
      <c r="L64" s="303"/>
      <c r="M64" s="327">
        <f t="shared" si="2"/>
        <v>0</v>
      </c>
      <c r="N64" s="327">
        <f t="shared" si="3"/>
        <v>0</v>
      </c>
      <c r="O64" s="326"/>
      <c r="P64" s="326"/>
      <c r="Q64" s="303"/>
      <c r="R64" s="303"/>
      <c r="S64" s="303"/>
      <c r="T64" s="303"/>
      <c r="U64" s="303"/>
      <c r="V64" s="303"/>
      <c r="W64" s="303"/>
    </row>
    <row r="65" spans="1:23" s="302" customFormat="1" ht="12.75" customHeight="1">
      <c r="A65" s="454"/>
      <c r="B65" s="294" t="s">
        <v>557</v>
      </c>
      <c r="C65" s="294" t="s">
        <v>544</v>
      </c>
      <c r="D65" s="329" t="s">
        <v>543</v>
      </c>
      <c r="E65" s="355"/>
      <c r="F65" s="355"/>
      <c r="G65" s="328">
        <v>0.01</v>
      </c>
      <c r="J65" s="303"/>
      <c r="K65" s="303"/>
      <c r="L65" s="303"/>
      <c r="M65" s="327">
        <f t="shared" si="2"/>
        <v>0</v>
      </c>
      <c r="N65" s="327">
        <f t="shared" si="3"/>
        <v>0</v>
      </c>
      <c r="O65" s="326"/>
      <c r="P65" s="326"/>
      <c r="Q65" s="303"/>
      <c r="R65" s="303"/>
      <c r="S65" s="303"/>
      <c r="T65" s="303"/>
      <c r="U65" s="303"/>
      <c r="V65" s="303"/>
      <c r="W65" s="303"/>
    </row>
    <row r="66" spans="1:23" s="302" customFormat="1" ht="12.75" customHeight="1">
      <c r="A66" s="454"/>
      <c r="B66" s="294" t="s">
        <v>554</v>
      </c>
      <c r="C66" s="294" t="s">
        <v>541</v>
      </c>
      <c r="D66" s="329" t="s">
        <v>540</v>
      </c>
      <c r="E66" s="355"/>
      <c r="F66" s="355"/>
      <c r="G66" s="328">
        <v>0.01</v>
      </c>
      <c r="J66" s="303"/>
      <c r="K66" s="303"/>
      <c r="L66" s="303"/>
      <c r="M66" s="327">
        <f t="shared" si="2"/>
        <v>0</v>
      </c>
      <c r="N66" s="327">
        <f t="shared" si="3"/>
        <v>0</v>
      </c>
      <c r="O66" s="326"/>
      <c r="P66" s="326"/>
      <c r="Q66" s="303"/>
      <c r="R66" s="303"/>
      <c r="S66" s="303"/>
      <c r="T66" s="303"/>
      <c r="U66" s="303"/>
      <c r="V66" s="303"/>
      <c r="W66" s="303"/>
    </row>
    <row r="67" spans="1:23" s="302" customFormat="1" ht="12.75" customHeight="1">
      <c r="A67" s="454"/>
      <c r="B67" s="294" t="s">
        <v>551</v>
      </c>
      <c r="C67" s="294" t="s">
        <v>538</v>
      </c>
      <c r="D67" s="329" t="s">
        <v>537</v>
      </c>
      <c r="E67" s="355"/>
      <c r="F67" s="355"/>
      <c r="G67" s="328">
        <v>0.01</v>
      </c>
      <c r="J67" s="303"/>
      <c r="K67" s="303"/>
      <c r="L67" s="303"/>
      <c r="M67" s="327">
        <f t="shared" si="2"/>
        <v>0</v>
      </c>
      <c r="N67" s="327">
        <f t="shared" si="3"/>
        <v>0</v>
      </c>
      <c r="O67" s="326"/>
      <c r="P67" s="326"/>
      <c r="Q67" s="303"/>
      <c r="R67" s="303"/>
      <c r="S67" s="303"/>
      <c r="T67" s="303"/>
      <c r="U67" s="303"/>
      <c r="V67" s="303"/>
      <c r="W67" s="303"/>
    </row>
    <row r="68" spans="1:23" s="302" customFormat="1" ht="12.75" customHeight="1">
      <c r="A68" s="454"/>
      <c r="B68" s="294" t="s">
        <v>548</v>
      </c>
      <c r="C68" s="294" t="s">
        <v>535</v>
      </c>
      <c r="D68" s="329" t="s">
        <v>534</v>
      </c>
      <c r="E68" s="355"/>
      <c r="F68" s="355"/>
      <c r="G68" s="328">
        <v>0.01</v>
      </c>
      <c r="J68" s="303"/>
      <c r="K68" s="303"/>
      <c r="L68" s="303"/>
      <c r="M68" s="327">
        <f t="shared" si="2"/>
        <v>0</v>
      </c>
      <c r="N68" s="327">
        <f t="shared" si="3"/>
        <v>0</v>
      </c>
      <c r="O68" s="326"/>
      <c r="P68" s="326"/>
      <c r="Q68" s="303"/>
      <c r="R68" s="303"/>
      <c r="S68" s="303"/>
      <c r="T68" s="303"/>
      <c r="U68" s="303"/>
      <c r="V68" s="303"/>
      <c r="W68" s="303"/>
    </row>
    <row r="69" spans="1:23" s="302" customFormat="1" ht="12.75" customHeight="1">
      <c r="A69" s="454"/>
      <c r="B69" s="294" t="s">
        <v>545</v>
      </c>
      <c r="C69" s="294" t="s">
        <v>532</v>
      </c>
      <c r="D69" s="329" t="s">
        <v>531</v>
      </c>
      <c r="E69" s="355"/>
      <c r="F69" s="355"/>
      <c r="G69" s="328">
        <v>0.01</v>
      </c>
      <c r="J69" s="303"/>
      <c r="K69" s="303"/>
      <c r="L69" s="303"/>
      <c r="M69" s="327">
        <f t="shared" si="2"/>
        <v>0</v>
      </c>
      <c r="N69" s="327">
        <f t="shared" si="3"/>
        <v>0</v>
      </c>
      <c r="O69" s="326"/>
      <c r="P69" s="326"/>
      <c r="Q69" s="303"/>
      <c r="R69" s="303"/>
      <c r="S69" s="303"/>
      <c r="T69" s="303"/>
      <c r="U69" s="303"/>
      <c r="V69" s="303"/>
      <c r="W69" s="303"/>
    </row>
    <row r="70" spans="1:23" s="302" customFormat="1" ht="12.75" customHeight="1">
      <c r="A70" s="454"/>
      <c r="B70" s="294" t="s">
        <v>542</v>
      </c>
      <c r="C70" s="294" t="s">
        <v>529</v>
      </c>
      <c r="D70" s="329" t="s">
        <v>528</v>
      </c>
      <c r="E70" s="355"/>
      <c r="F70" s="355"/>
      <c r="G70" s="328">
        <v>0.01</v>
      </c>
      <c r="J70" s="303"/>
      <c r="K70" s="303"/>
      <c r="L70" s="303"/>
      <c r="M70" s="327">
        <f t="shared" si="2"/>
        <v>0</v>
      </c>
      <c r="N70" s="327">
        <f t="shared" si="3"/>
        <v>0</v>
      </c>
      <c r="O70" s="326"/>
      <c r="P70" s="326"/>
      <c r="Q70" s="303"/>
      <c r="R70" s="303"/>
      <c r="S70" s="303"/>
      <c r="T70" s="303"/>
      <c r="U70" s="303"/>
      <c r="V70" s="303"/>
      <c r="W70" s="303"/>
    </row>
    <row r="71" spans="1:23" s="302" customFormat="1" ht="12.75" customHeight="1">
      <c r="A71" s="454"/>
      <c r="B71" s="294" t="s">
        <v>539</v>
      </c>
      <c r="C71" s="294" t="s">
        <v>526</v>
      </c>
      <c r="D71" s="329" t="s">
        <v>525</v>
      </c>
      <c r="E71" s="355"/>
      <c r="F71" s="355"/>
      <c r="G71" s="328">
        <v>0.01</v>
      </c>
      <c r="J71" s="303"/>
      <c r="K71" s="303"/>
      <c r="L71" s="303"/>
      <c r="M71" s="327">
        <f t="shared" si="2"/>
        <v>0</v>
      </c>
      <c r="N71" s="327">
        <f t="shared" si="3"/>
        <v>0</v>
      </c>
      <c r="O71" s="326"/>
      <c r="P71" s="326"/>
      <c r="Q71" s="303"/>
      <c r="R71" s="303"/>
      <c r="S71" s="303"/>
      <c r="T71" s="303"/>
      <c r="U71" s="303"/>
      <c r="V71" s="303"/>
      <c r="W71" s="303"/>
    </row>
    <row r="72" spans="1:23" s="302" customFormat="1" ht="12.75" customHeight="1">
      <c r="A72" s="454"/>
      <c r="B72" s="294" t="s">
        <v>536</v>
      </c>
      <c r="C72" s="294" t="s">
        <v>523</v>
      </c>
      <c r="D72" s="329" t="s">
        <v>522</v>
      </c>
      <c r="E72" s="355"/>
      <c r="F72" s="355"/>
      <c r="G72" s="328">
        <v>0.01</v>
      </c>
      <c r="J72" s="303"/>
      <c r="K72" s="303"/>
      <c r="L72" s="303"/>
      <c r="M72" s="327">
        <f t="shared" si="2"/>
        <v>0</v>
      </c>
      <c r="N72" s="327">
        <f t="shared" si="3"/>
        <v>0</v>
      </c>
      <c r="O72" s="326"/>
      <c r="P72" s="326"/>
      <c r="Q72" s="303"/>
      <c r="R72" s="303"/>
      <c r="S72" s="303"/>
      <c r="T72" s="303"/>
      <c r="U72" s="303"/>
      <c r="V72" s="303"/>
      <c r="W72" s="303"/>
    </row>
    <row r="73" spans="1:23" s="302" customFormat="1" ht="12.75" customHeight="1">
      <c r="A73" s="454"/>
      <c r="B73" s="294" t="s">
        <v>533</v>
      </c>
      <c r="C73" s="294" t="s">
        <v>520</v>
      </c>
      <c r="D73" s="329" t="s">
        <v>519</v>
      </c>
      <c r="E73" s="355"/>
      <c r="F73" s="355"/>
      <c r="G73" s="328">
        <v>0.01</v>
      </c>
      <c r="J73" s="303"/>
      <c r="K73" s="303"/>
      <c r="L73" s="303"/>
      <c r="M73" s="327">
        <f t="shared" si="2"/>
        <v>0</v>
      </c>
      <c r="N73" s="327">
        <f t="shared" si="3"/>
        <v>0</v>
      </c>
      <c r="O73" s="326"/>
      <c r="P73" s="326"/>
      <c r="Q73" s="303"/>
      <c r="R73" s="303"/>
      <c r="S73" s="303"/>
      <c r="T73" s="303"/>
      <c r="U73" s="303"/>
      <c r="V73" s="303"/>
      <c r="W73" s="303"/>
    </row>
    <row r="74" spans="1:23" s="302" customFormat="1" ht="12.75" customHeight="1">
      <c r="A74" s="454"/>
      <c r="B74" s="294" t="s">
        <v>530</v>
      </c>
      <c r="C74" s="294" t="s">
        <v>517</v>
      </c>
      <c r="D74" s="329" t="s">
        <v>516</v>
      </c>
      <c r="E74" s="355"/>
      <c r="F74" s="355"/>
      <c r="G74" s="328">
        <v>0.01</v>
      </c>
      <c r="J74" s="303"/>
      <c r="K74" s="303"/>
      <c r="L74" s="303"/>
      <c r="M74" s="327">
        <f t="shared" si="2"/>
        <v>0</v>
      </c>
      <c r="N74" s="327">
        <f t="shared" si="3"/>
        <v>0</v>
      </c>
      <c r="O74" s="326"/>
      <c r="P74" s="326"/>
      <c r="Q74" s="303"/>
      <c r="R74" s="303"/>
      <c r="S74" s="303"/>
      <c r="T74" s="303"/>
      <c r="U74" s="303"/>
      <c r="V74" s="303"/>
      <c r="W74" s="303"/>
    </row>
    <row r="75" spans="1:23" s="302" customFormat="1" ht="12.75" customHeight="1">
      <c r="A75" s="454"/>
      <c r="B75" s="294" t="s">
        <v>527</v>
      </c>
      <c r="C75" s="294" t="s">
        <v>514</v>
      </c>
      <c r="D75" s="329" t="s">
        <v>513</v>
      </c>
      <c r="E75" s="355"/>
      <c r="F75" s="355"/>
      <c r="G75" s="328">
        <v>0.01</v>
      </c>
      <c r="J75" s="303"/>
      <c r="K75" s="303"/>
      <c r="L75" s="303"/>
      <c r="M75" s="327">
        <f t="shared" si="2"/>
        <v>0</v>
      </c>
      <c r="N75" s="327">
        <f t="shared" si="3"/>
        <v>0</v>
      </c>
      <c r="O75" s="326"/>
      <c r="P75" s="326"/>
      <c r="Q75" s="303"/>
      <c r="R75" s="303"/>
      <c r="S75" s="303"/>
      <c r="T75" s="303"/>
      <c r="U75" s="303"/>
      <c r="V75" s="303"/>
      <c r="W75" s="303"/>
    </row>
    <row r="76" spans="1:23" s="302" customFormat="1" ht="12.75" customHeight="1">
      <c r="A76" s="454"/>
      <c r="B76" s="294" t="s">
        <v>524</v>
      </c>
      <c r="C76" s="294" t="s">
        <v>511</v>
      </c>
      <c r="D76" s="329" t="s">
        <v>510</v>
      </c>
      <c r="E76" s="355"/>
      <c r="F76" s="355"/>
      <c r="G76" s="328">
        <v>0.01</v>
      </c>
      <c r="J76" s="303"/>
      <c r="K76" s="303"/>
      <c r="L76" s="303"/>
      <c r="M76" s="327">
        <f t="shared" si="2"/>
        <v>0</v>
      </c>
      <c r="N76" s="327">
        <f t="shared" si="3"/>
        <v>0</v>
      </c>
      <c r="O76" s="326"/>
      <c r="P76" s="326"/>
      <c r="Q76" s="303"/>
      <c r="R76" s="303"/>
      <c r="S76" s="303"/>
      <c r="T76" s="303"/>
      <c r="U76" s="303"/>
      <c r="V76" s="303"/>
      <c r="W76" s="303"/>
    </row>
    <row r="77" spans="1:23" s="302" customFormat="1" ht="12.75" customHeight="1">
      <c r="A77" s="454"/>
      <c r="B77" s="294" t="s">
        <v>521</v>
      </c>
      <c r="C77" s="294" t="s">
        <v>508</v>
      </c>
      <c r="D77" s="329" t="s">
        <v>507</v>
      </c>
      <c r="E77" s="355"/>
      <c r="F77" s="355"/>
      <c r="G77" s="328">
        <v>0.01</v>
      </c>
      <c r="J77" s="303"/>
      <c r="K77" s="303"/>
      <c r="L77" s="303"/>
      <c r="M77" s="327">
        <f t="shared" ref="M77:M85" si="4">E77*G77</f>
        <v>0</v>
      </c>
      <c r="N77" s="327">
        <f t="shared" ref="N77:N85" si="5">F77*G77</f>
        <v>0</v>
      </c>
      <c r="O77" s="326"/>
      <c r="P77" s="326"/>
      <c r="Q77" s="303"/>
      <c r="R77" s="303"/>
      <c r="S77" s="303"/>
      <c r="T77" s="303"/>
      <c r="U77" s="303"/>
      <c r="V77" s="303"/>
      <c r="W77" s="303"/>
    </row>
    <row r="78" spans="1:23" s="302" customFormat="1" ht="12.75" customHeight="1">
      <c r="A78" s="454"/>
      <c r="B78" s="294" t="s">
        <v>518</v>
      </c>
      <c r="C78" s="294" t="s">
        <v>505</v>
      </c>
      <c r="D78" s="329" t="s">
        <v>504</v>
      </c>
      <c r="E78" s="355"/>
      <c r="F78" s="355"/>
      <c r="G78" s="328">
        <v>0.01</v>
      </c>
      <c r="J78" s="303"/>
      <c r="K78" s="303"/>
      <c r="L78" s="303"/>
      <c r="M78" s="327">
        <f t="shared" si="4"/>
        <v>0</v>
      </c>
      <c r="N78" s="327">
        <f t="shared" si="5"/>
        <v>0</v>
      </c>
      <c r="O78" s="326"/>
      <c r="P78" s="326"/>
      <c r="Q78" s="303"/>
      <c r="R78" s="303"/>
      <c r="S78" s="303"/>
      <c r="T78" s="303"/>
      <c r="U78" s="303"/>
      <c r="V78" s="303"/>
      <c r="W78" s="303"/>
    </row>
    <row r="79" spans="1:23" s="302" customFormat="1" ht="12.75" customHeight="1">
      <c r="A79" s="454"/>
      <c r="B79" s="294" t="s">
        <v>515</v>
      </c>
      <c r="C79" s="294" t="s">
        <v>502</v>
      </c>
      <c r="D79" s="329" t="s">
        <v>501</v>
      </c>
      <c r="E79" s="355"/>
      <c r="F79" s="355"/>
      <c r="G79" s="328">
        <v>0.01</v>
      </c>
      <c r="J79" s="303"/>
      <c r="K79" s="303"/>
      <c r="L79" s="303"/>
      <c r="M79" s="327">
        <f t="shared" si="4"/>
        <v>0</v>
      </c>
      <c r="N79" s="327">
        <f t="shared" si="5"/>
        <v>0</v>
      </c>
      <c r="O79" s="326"/>
      <c r="P79" s="326"/>
      <c r="Q79" s="303"/>
      <c r="R79" s="303"/>
      <c r="S79" s="303"/>
      <c r="T79" s="303"/>
      <c r="U79" s="303"/>
      <c r="V79" s="303"/>
      <c r="W79" s="303"/>
    </row>
    <row r="80" spans="1:23" s="302" customFormat="1" ht="12.75" customHeight="1">
      <c r="A80" s="454"/>
      <c r="B80" s="294" t="s">
        <v>512</v>
      </c>
      <c r="C80" s="294" t="s">
        <v>499</v>
      </c>
      <c r="D80" s="329" t="s">
        <v>498</v>
      </c>
      <c r="E80" s="355"/>
      <c r="F80" s="355"/>
      <c r="G80" s="328">
        <v>0.01</v>
      </c>
      <c r="J80" s="303"/>
      <c r="K80" s="303"/>
      <c r="L80" s="303"/>
      <c r="M80" s="327">
        <f t="shared" si="4"/>
        <v>0</v>
      </c>
      <c r="N80" s="327">
        <f t="shared" si="5"/>
        <v>0</v>
      </c>
      <c r="O80" s="326"/>
      <c r="P80" s="326"/>
      <c r="Q80" s="303"/>
      <c r="R80" s="303"/>
      <c r="S80" s="303"/>
      <c r="T80" s="303"/>
      <c r="U80" s="303"/>
      <c r="V80" s="303"/>
      <c r="W80" s="303"/>
    </row>
    <row r="81" spans="1:25" s="302" customFormat="1" ht="12.75" customHeight="1">
      <c r="A81" s="454"/>
      <c r="B81" s="294" t="s">
        <v>509</v>
      </c>
      <c r="C81" s="294" t="s">
        <v>496</v>
      </c>
      <c r="D81" s="329" t="s">
        <v>495</v>
      </c>
      <c r="E81" s="355"/>
      <c r="F81" s="355"/>
      <c r="G81" s="328">
        <v>0.01</v>
      </c>
      <c r="J81" s="303"/>
      <c r="K81" s="303"/>
      <c r="L81" s="303"/>
      <c r="M81" s="327">
        <f t="shared" si="4"/>
        <v>0</v>
      </c>
      <c r="N81" s="327">
        <f t="shared" si="5"/>
        <v>0</v>
      </c>
      <c r="O81" s="326"/>
      <c r="P81" s="326"/>
      <c r="Q81" s="303"/>
      <c r="R81" s="303"/>
      <c r="S81" s="303"/>
      <c r="T81" s="303"/>
      <c r="U81" s="303"/>
      <c r="V81" s="303"/>
      <c r="W81" s="303"/>
    </row>
    <row r="82" spans="1:25" s="302" customFormat="1">
      <c r="A82" s="454"/>
      <c r="B82" s="294" t="s">
        <v>506</v>
      </c>
      <c r="C82" s="294" t="s">
        <v>493</v>
      </c>
      <c r="D82" s="329" t="s">
        <v>492</v>
      </c>
      <c r="E82" s="355"/>
      <c r="F82" s="355"/>
      <c r="G82" s="328">
        <v>3.0000000000000001E-3</v>
      </c>
      <c r="J82" s="303"/>
      <c r="K82" s="303"/>
      <c r="L82" s="303"/>
      <c r="M82" s="327">
        <f t="shared" si="4"/>
        <v>0</v>
      </c>
      <c r="N82" s="327">
        <f t="shared" si="5"/>
        <v>0</v>
      </c>
      <c r="O82" s="326"/>
      <c r="P82" s="326"/>
      <c r="Q82" s="303"/>
      <c r="R82" s="303"/>
      <c r="S82" s="303"/>
      <c r="T82" s="303"/>
      <c r="U82" s="303"/>
      <c r="V82" s="303"/>
      <c r="W82" s="303"/>
    </row>
    <row r="83" spans="1:25" s="302" customFormat="1">
      <c r="A83" s="454"/>
      <c r="B83" s="294" t="s">
        <v>503</v>
      </c>
      <c r="C83" s="294" t="s">
        <v>490</v>
      </c>
      <c r="D83" s="329" t="s">
        <v>489</v>
      </c>
      <c r="E83" s="355"/>
      <c r="F83" s="355"/>
      <c r="G83" s="328">
        <v>3.0000000000000001E-3</v>
      </c>
      <c r="J83" s="303"/>
      <c r="K83" s="303"/>
      <c r="L83" s="303"/>
      <c r="M83" s="327">
        <f t="shared" si="4"/>
        <v>0</v>
      </c>
      <c r="N83" s="327">
        <f t="shared" si="5"/>
        <v>0</v>
      </c>
      <c r="O83" s="326"/>
      <c r="P83" s="326"/>
      <c r="Q83" s="303"/>
      <c r="R83" s="303"/>
      <c r="S83" s="303"/>
      <c r="T83" s="303"/>
      <c r="U83" s="303"/>
      <c r="V83" s="303"/>
      <c r="W83" s="303"/>
    </row>
    <row r="84" spans="1:25" s="302" customFormat="1">
      <c r="A84" s="454"/>
      <c r="B84" s="294" t="s">
        <v>500</v>
      </c>
      <c r="C84" s="294" t="s">
        <v>487</v>
      </c>
      <c r="D84" s="329" t="s">
        <v>486</v>
      </c>
      <c r="E84" s="355"/>
      <c r="F84" s="355"/>
      <c r="G84" s="328">
        <v>3.0000000000000001E-3</v>
      </c>
      <c r="J84" s="303"/>
      <c r="K84" s="303"/>
      <c r="L84" s="303"/>
      <c r="M84" s="327">
        <f t="shared" si="4"/>
        <v>0</v>
      </c>
      <c r="N84" s="327">
        <f t="shared" si="5"/>
        <v>0</v>
      </c>
      <c r="O84" s="326"/>
      <c r="P84" s="326"/>
      <c r="Q84" s="303"/>
      <c r="R84" s="303"/>
      <c r="S84" s="303"/>
      <c r="T84" s="303"/>
      <c r="U84" s="303"/>
      <c r="V84" s="303"/>
      <c r="W84" s="303"/>
    </row>
    <row r="85" spans="1:25" s="319" customFormat="1">
      <c r="A85" s="459"/>
      <c r="B85" s="291" t="s">
        <v>497</v>
      </c>
      <c r="C85" s="291" t="s">
        <v>484</v>
      </c>
      <c r="D85" s="325" t="s">
        <v>483</v>
      </c>
      <c r="E85" s="354"/>
      <c r="F85" s="354"/>
      <c r="G85" s="323">
        <v>3.0000000000000001E-3</v>
      </c>
      <c r="J85" s="320"/>
      <c r="K85" s="320"/>
      <c r="L85" s="320"/>
      <c r="M85" s="327">
        <f t="shared" si="4"/>
        <v>0</v>
      </c>
      <c r="N85" s="327">
        <f t="shared" si="5"/>
        <v>0</v>
      </c>
      <c r="O85" s="321"/>
      <c r="P85" s="321"/>
      <c r="Q85" s="320"/>
      <c r="R85" s="320"/>
      <c r="S85" s="320"/>
      <c r="T85" s="320"/>
      <c r="U85" s="320"/>
      <c r="V85" s="320"/>
      <c r="W85" s="320"/>
    </row>
    <row r="86" spans="1:25" s="302" customFormat="1" ht="26.25" customHeight="1">
      <c r="A86" s="353"/>
      <c r="B86" s="352"/>
      <c r="C86" s="351"/>
      <c r="D86" s="350" t="s">
        <v>59</v>
      </c>
      <c r="E86" s="349"/>
      <c r="F86" s="349"/>
      <c r="G86" s="343"/>
      <c r="H86" s="345"/>
      <c r="I86" s="345"/>
      <c r="J86" s="344"/>
      <c r="K86" s="344"/>
      <c r="L86" s="344"/>
      <c r="M86" s="343"/>
      <c r="N86" s="343"/>
      <c r="O86" s="343"/>
      <c r="P86" s="303"/>
      <c r="Q86" s="303"/>
      <c r="R86" s="303"/>
      <c r="S86" s="303"/>
      <c r="T86" s="303"/>
      <c r="U86" s="303"/>
      <c r="V86" s="303"/>
      <c r="W86" s="303"/>
      <c r="X86" s="303"/>
    </row>
    <row r="87" spans="1:25" s="302" customFormat="1" ht="26.25" customHeight="1">
      <c r="A87" s="348"/>
      <c r="B87" s="347"/>
      <c r="C87" s="347"/>
      <c r="D87" s="347"/>
      <c r="E87" s="346"/>
      <c r="F87" s="346"/>
      <c r="G87" s="343"/>
      <c r="H87" s="345"/>
      <c r="I87" s="345"/>
      <c r="J87" s="344"/>
      <c r="K87" s="344"/>
      <c r="L87" s="344"/>
      <c r="M87" s="343"/>
      <c r="N87" s="343"/>
      <c r="O87" s="343"/>
      <c r="P87" s="303"/>
      <c r="Q87" s="303"/>
      <c r="R87" s="303"/>
      <c r="S87" s="303"/>
      <c r="T87" s="303"/>
      <c r="U87" s="303"/>
      <c r="V87" s="303"/>
      <c r="W87" s="303"/>
      <c r="X87" s="303"/>
    </row>
    <row r="88" spans="1:25" ht="12.75" customHeight="1">
      <c r="A88" s="342" t="s">
        <v>121</v>
      </c>
      <c r="B88" s="341"/>
      <c r="C88" s="341"/>
      <c r="D88" s="341"/>
      <c r="E88" s="455" t="s">
        <v>120</v>
      </c>
      <c r="F88" s="456"/>
      <c r="G88" s="445" t="s">
        <v>75</v>
      </c>
      <c r="H88" s="239"/>
      <c r="J88" s="240"/>
      <c r="M88" s="442" t="s">
        <v>74</v>
      </c>
      <c r="N88" s="442"/>
      <c r="O88" s="452" t="s">
        <v>73</v>
      </c>
      <c r="P88" s="452"/>
      <c r="X88" s="239"/>
      <c r="Y88" s="239"/>
    </row>
    <row r="89" spans="1:25" ht="25.5">
      <c r="A89" s="340" t="s">
        <v>72</v>
      </c>
      <c r="B89" s="339" t="s">
        <v>71</v>
      </c>
      <c r="C89" s="339" t="s">
        <v>70</v>
      </c>
      <c r="D89" s="339" t="s">
        <v>69</v>
      </c>
      <c r="E89" s="338" t="s">
        <v>68</v>
      </c>
      <c r="F89" s="337" t="s">
        <v>67</v>
      </c>
      <c r="G89" s="446"/>
      <c r="H89" s="239"/>
      <c r="J89" s="240"/>
      <c r="M89" s="336" t="s">
        <v>68</v>
      </c>
      <c r="N89" s="336" t="s">
        <v>67</v>
      </c>
      <c r="O89" s="335" t="s">
        <v>68</v>
      </c>
      <c r="P89" s="335" t="s">
        <v>67</v>
      </c>
      <c r="X89" s="239"/>
      <c r="Y89" s="239"/>
    </row>
    <row r="90" spans="1:25" s="302" customFormat="1">
      <c r="A90" s="453" t="s">
        <v>451</v>
      </c>
      <c r="B90" s="298" t="s">
        <v>450</v>
      </c>
      <c r="C90" s="298" t="s">
        <v>97</v>
      </c>
      <c r="D90" s="334" t="s">
        <v>777</v>
      </c>
      <c r="E90" s="256"/>
      <c r="F90" s="256"/>
      <c r="G90" s="333">
        <v>0.7</v>
      </c>
      <c r="J90" s="303"/>
      <c r="K90" s="303"/>
      <c r="L90" s="303"/>
      <c r="M90" s="327">
        <f t="shared" ref="M90:M103" si="6">E90*G90</f>
        <v>0</v>
      </c>
      <c r="N90" s="327">
        <f t="shared" ref="N90:N103" si="7">F90*G90</f>
        <v>0</v>
      </c>
      <c r="O90" s="326">
        <f>SUM(M90:M91)</f>
        <v>0</v>
      </c>
      <c r="P90" s="326">
        <f>SUM(N90:N91)</f>
        <v>0</v>
      </c>
      <c r="Q90" s="303"/>
      <c r="R90" s="303"/>
      <c r="S90" s="303"/>
      <c r="T90" s="303"/>
      <c r="U90" s="303"/>
      <c r="V90" s="303"/>
      <c r="W90" s="303"/>
    </row>
    <row r="91" spans="1:25" s="302" customFormat="1" ht="27.75" customHeight="1">
      <c r="A91" s="454"/>
      <c r="B91" s="294" t="s">
        <v>448</v>
      </c>
      <c r="C91" s="294" t="s">
        <v>95</v>
      </c>
      <c r="D91" s="329" t="s">
        <v>776</v>
      </c>
      <c r="E91" s="330">
        <v>0</v>
      </c>
      <c r="F91" s="330">
        <v>0</v>
      </c>
      <c r="G91" s="328">
        <v>0.3</v>
      </c>
      <c r="J91" s="303"/>
      <c r="K91" s="303"/>
      <c r="L91" s="303"/>
      <c r="M91" s="327">
        <f t="shared" si="6"/>
        <v>0</v>
      </c>
      <c r="N91" s="327">
        <f t="shared" si="7"/>
        <v>0</v>
      </c>
      <c r="O91" s="326"/>
      <c r="P91" s="326"/>
      <c r="Q91" s="303"/>
      <c r="R91" s="303"/>
      <c r="S91" s="303"/>
      <c r="T91" s="303"/>
      <c r="U91" s="303"/>
      <c r="V91" s="303"/>
      <c r="W91" s="303"/>
    </row>
    <row r="92" spans="1:25" s="302" customFormat="1">
      <c r="A92" s="454" t="s">
        <v>446</v>
      </c>
      <c r="B92" s="294" t="s">
        <v>445</v>
      </c>
      <c r="C92" s="294" t="s">
        <v>97</v>
      </c>
      <c r="D92" s="329" t="s">
        <v>444</v>
      </c>
      <c r="E92" s="252"/>
      <c r="F92" s="252"/>
      <c r="G92" s="328">
        <v>0.05</v>
      </c>
      <c r="J92" s="303"/>
      <c r="K92" s="303"/>
      <c r="L92" s="303"/>
      <c r="M92" s="327">
        <f t="shared" si="6"/>
        <v>0</v>
      </c>
      <c r="N92" s="327">
        <f t="shared" si="7"/>
        <v>0</v>
      </c>
      <c r="O92" s="326">
        <f>SUM(M92:M93)</f>
        <v>0</v>
      </c>
      <c r="P92" s="326">
        <f>SUM(N92:N93)</f>
        <v>0</v>
      </c>
      <c r="Q92" s="303"/>
      <c r="R92" s="303"/>
      <c r="S92" s="303"/>
      <c r="T92" s="303"/>
      <c r="U92" s="303"/>
      <c r="V92" s="303"/>
      <c r="W92" s="303"/>
    </row>
    <row r="93" spans="1:25" s="302" customFormat="1" ht="15.75" customHeight="1">
      <c r="A93" s="454"/>
      <c r="B93" s="294" t="s">
        <v>443</v>
      </c>
      <c r="C93" s="294" t="s">
        <v>95</v>
      </c>
      <c r="D93" s="329" t="s">
        <v>442</v>
      </c>
      <c r="E93" s="330">
        <v>0</v>
      </c>
      <c r="F93" s="330">
        <v>0</v>
      </c>
      <c r="G93" s="328">
        <v>0.95</v>
      </c>
      <c r="J93" s="303"/>
      <c r="K93" s="303"/>
      <c r="L93" s="303"/>
      <c r="M93" s="327">
        <f t="shared" si="6"/>
        <v>0</v>
      </c>
      <c r="N93" s="327">
        <f t="shared" si="7"/>
        <v>0</v>
      </c>
      <c r="O93" s="326"/>
      <c r="P93" s="326"/>
      <c r="Q93" s="303"/>
      <c r="R93" s="303"/>
      <c r="S93" s="303"/>
      <c r="T93" s="303"/>
      <c r="U93" s="303"/>
      <c r="V93" s="303"/>
      <c r="W93" s="303"/>
    </row>
    <row r="94" spans="1:25" s="302" customFormat="1" ht="15" customHeight="1">
      <c r="A94" s="454" t="s">
        <v>441</v>
      </c>
      <c r="B94" s="294" t="s">
        <v>440</v>
      </c>
      <c r="C94" s="294" t="s">
        <v>97</v>
      </c>
      <c r="D94" s="329" t="s">
        <v>439</v>
      </c>
      <c r="E94" s="252"/>
      <c r="F94" s="252"/>
      <c r="G94" s="328">
        <v>0.05</v>
      </c>
      <c r="J94" s="303"/>
      <c r="K94" s="303"/>
      <c r="L94" s="303"/>
      <c r="M94" s="327">
        <f t="shared" si="6"/>
        <v>0</v>
      </c>
      <c r="N94" s="327">
        <f t="shared" si="7"/>
        <v>0</v>
      </c>
      <c r="O94" s="326">
        <f>SUM(M94:M95)</f>
        <v>0</v>
      </c>
      <c r="P94" s="326">
        <f>SUM(N94:N95)</f>
        <v>0</v>
      </c>
      <c r="Q94" s="303"/>
      <c r="R94" s="303"/>
      <c r="S94" s="303"/>
      <c r="T94" s="303"/>
      <c r="U94" s="303"/>
      <c r="V94" s="303"/>
      <c r="W94" s="303"/>
    </row>
    <row r="95" spans="1:25" s="302" customFormat="1" ht="15.75" customHeight="1">
      <c r="A95" s="454"/>
      <c r="B95" s="294" t="s">
        <v>438</v>
      </c>
      <c r="C95" s="294" t="s">
        <v>95</v>
      </c>
      <c r="D95" s="329" t="s">
        <v>437</v>
      </c>
      <c r="E95" s="330">
        <v>0</v>
      </c>
      <c r="F95" s="330">
        <v>0</v>
      </c>
      <c r="G95" s="328">
        <v>0.95</v>
      </c>
      <c r="J95" s="303"/>
      <c r="K95" s="303"/>
      <c r="L95" s="303"/>
      <c r="M95" s="327">
        <f t="shared" si="6"/>
        <v>0</v>
      </c>
      <c r="N95" s="327">
        <f t="shared" si="7"/>
        <v>0</v>
      </c>
      <c r="O95" s="326"/>
      <c r="P95" s="326"/>
      <c r="Q95" s="303"/>
      <c r="R95" s="303"/>
      <c r="S95" s="303"/>
      <c r="T95" s="303"/>
      <c r="U95" s="303"/>
      <c r="V95" s="303"/>
      <c r="W95" s="303"/>
    </row>
    <row r="96" spans="1:25" s="302" customFormat="1" ht="15" customHeight="1">
      <c r="A96" s="454" t="s">
        <v>435</v>
      </c>
      <c r="B96" s="294" t="s">
        <v>436</v>
      </c>
      <c r="C96" s="294" t="s">
        <v>97</v>
      </c>
      <c r="D96" s="329" t="s">
        <v>435</v>
      </c>
      <c r="E96" s="252"/>
      <c r="F96" s="252"/>
      <c r="G96" s="328">
        <v>0.2</v>
      </c>
      <c r="J96" s="303"/>
      <c r="K96" s="303"/>
      <c r="L96" s="303"/>
      <c r="M96" s="327">
        <f t="shared" si="6"/>
        <v>0</v>
      </c>
      <c r="N96" s="327">
        <f t="shared" si="7"/>
        <v>0</v>
      </c>
      <c r="O96" s="326">
        <f>SUM(M96:M97)</f>
        <v>0</v>
      </c>
      <c r="P96" s="326">
        <f>SUM(N96:N97)</f>
        <v>0</v>
      </c>
      <c r="Q96" s="303"/>
      <c r="R96" s="303"/>
      <c r="S96" s="303"/>
      <c r="T96" s="303"/>
      <c r="U96" s="303"/>
      <c r="V96" s="303"/>
      <c r="W96" s="303"/>
    </row>
    <row r="97" spans="1:29" s="302" customFormat="1">
      <c r="A97" s="454"/>
      <c r="B97" s="294" t="s">
        <v>434</v>
      </c>
      <c r="C97" s="294" t="s">
        <v>95</v>
      </c>
      <c r="D97" s="329" t="s">
        <v>433</v>
      </c>
      <c r="E97" s="330">
        <v>0</v>
      </c>
      <c r="F97" s="330">
        <v>0</v>
      </c>
      <c r="G97" s="328">
        <v>0.8</v>
      </c>
      <c r="J97" s="303"/>
      <c r="K97" s="303"/>
      <c r="L97" s="303"/>
      <c r="M97" s="327">
        <f t="shared" si="6"/>
        <v>0</v>
      </c>
      <c r="N97" s="327">
        <f t="shared" si="7"/>
        <v>0</v>
      </c>
      <c r="O97" s="326"/>
      <c r="P97" s="326"/>
      <c r="Q97" s="303"/>
      <c r="R97" s="303"/>
      <c r="S97" s="303"/>
      <c r="T97" s="303"/>
      <c r="U97" s="303"/>
      <c r="V97" s="303"/>
      <c r="W97" s="303"/>
    </row>
    <row r="98" spans="1:29" s="302" customFormat="1" ht="15" customHeight="1">
      <c r="A98" s="454" t="s">
        <v>408</v>
      </c>
      <c r="B98" s="294" t="s">
        <v>407</v>
      </c>
      <c r="C98" s="294" t="s">
        <v>97</v>
      </c>
      <c r="D98" s="329" t="s">
        <v>406</v>
      </c>
      <c r="E98" s="332"/>
      <c r="F98" s="332"/>
      <c r="G98" s="328">
        <v>0.7</v>
      </c>
      <c r="J98" s="303"/>
      <c r="K98" s="303"/>
      <c r="L98" s="303"/>
      <c r="M98" s="327">
        <f t="shared" si="6"/>
        <v>0</v>
      </c>
      <c r="N98" s="327">
        <f t="shared" si="7"/>
        <v>0</v>
      </c>
      <c r="O98" s="326">
        <f>SUM(M98:M99)</f>
        <v>0</v>
      </c>
      <c r="P98" s="326">
        <f>SUM(N98:N99)</f>
        <v>0</v>
      </c>
      <c r="Q98" s="303"/>
      <c r="R98" s="303"/>
      <c r="S98" s="303"/>
      <c r="T98" s="303"/>
      <c r="U98" s="303"/>
      <c r="V98" s="303"/>
      <c r="W98" s="303"/>
    </row>
    <row r="99" spans="1:29" s="302" customFormat="1">
      <c r="A99" s="454"/>
      <c r="B99" s="294" t="s">
        <v>405</v>
      </c>
      <c r="C99" s="294" t="s">
        <v>95</v>
      </c>
      <c r="D99" s="329" t="s">
        <v>404</v>
      </c>
      <c r="E99" s="331">
        <v>0</v>
      </c>
      <c r="F99" s="331">
        <v>0</v>
      </c>
      <c r="G99" s="328">
        <v>0.3</v>
      </c>
      <c r="J99" s="303"/>
      <c r="K99" s="303"/>
      <c r="L99" s="303"/>
      <c r="M99" s="327">
        <f t="shared" si="6"/>
        <v>0</v>
      </c>
      <c r="N99" s="327">
        <f t="shared" si="7"/>
        <v>0</v>
      </c>
      <c r="O99" s="326"/>
      <c r="P99" s="326"/>
      <c r="Q99" s="303"/>
      <c r="R99" s="303"/>
      <c r="S99" s="303"/>
      <c r="T99" s="303"/>
      <c r="U99" s="303"/>
      <c r="V99" s="303"/>
      <c r="W99" s="303"/>
    </row>
    <row r="100" spans="1:29" s="302" customFormat="1" ht="25.5">
      <c r="A100" s="454" t="s">
        <v>403</v>
      </c>
      <c r="B100" s="294" t="s">
        <v>402</v>
      </c>
      <c r="C100" s="294" t="s">
        <v>97</v>
      </c>
      <c r="D100" s="329" t="s">
        <v>401</v>
      </c>
      <c r="E100" s="252"/>
      <c r="F100" s="252"/>
      <c r="G100" s="328">
        <v>0.75</v>
      </c>
      <c r="J100" s="303"/>
      <c r="K100" s="303"/>
      <c r="L100" s="303"/>
      <c r="M100" s="327">
        <f t="shared" si="6"/>
        <v>0</v>
      </c>
      <c r="N100" s="327">
        <f t="shared" si="7"/>
        <v>0</v>
      </c>
      <c r="O100" s="326">
        <f>SUM(M100:M101)</f>
        <v>0</v>
      </c>
      <c r="P100" s="326">
        <f>SUM(N100:N101)</f>
        <v>0</v>
      </c>
      <c r="Q100" s="303"/>
      <c r="R100" s="303"/>
      <c r="S100" s="303"/>
      <c r="T100" s="303"/>
      <c r="U100" s="303"/>
      <c r="V100" s="303"/>
      <c r="W100" s="303"/>
    </row>
    <row r="101" spans="1:29" s="302" customFormat="1">
      <c r="A101" s="454"/>
      <c r="B101" s="294" t="s">
        <v>400</v>
      </c>
      <c r="C101" s="294" t="s">
        <v>95</v>
      </c>
      <c r="D101" s="329" t="s">
        <v>399</v>
      </c>
      <c r="E101" s="330">
        <v>0</v>
      </c>
      <c r="F101" s="330">
        <v>0</v>
      </c>
      <c r="G101" s="328">
        <v>0.25</v>
      </c>
      <c r="J101" s="303"/>
      <c r="K101" s="303"/>
      <c r="L101" s="303"/>
      <c r="M101" s="327">
        <f t="shared" si="6"/>
        <v>0</v>
      </c>
      <c r="N101" s="327">
        <f t="shared" si="7"/>
        <v>0</v>
      </c>
      <c r="O101" s="326"/>
      <c r="P101" s="326"/>
      <c r="Q101" s="303"/>
      <c r="R101" s="303"/>
      <c r="S101" s="303"/>
      <c r="T101" s="303"/>
      <c r="U101" s="303"/>
      <c r="V101" s="303"/>
      <c r="W101" s="303"/>
    </row>
    <row r="102" spans="1:29" s="302" customFormat="1" ht="64.7" customHeight="1">
      <c r="A102" s="454" t="s">
        <v>398</v>
      </c>
      <c r="B102" s="294" t="s">
        <v>397</v>
      </c>
      <c r="C102" s="294" t="s">
        <v>97</v>
      </c>
      <c r="D102" s="329" t="s">
        <v>775</v>
      </c>
      <c r="E102" s="252"/>
      <c r="F102" s="252"/>
      <c r="G102" s="328">
        <v>0.05</v>
      </c>
      <c r="J102" s="303"/>
      <c r="K102" s="303"/>
      <c r="L102" s="303"/>
      <c r="M102" s="327">
        <f t="shared" si="6"/>
        <v>0</v>
      </c>
      <c r="N102" s="327">
        <f t="shared" si="7"/>
        <v>0</v>
      </c>
      <c r="O102" s="326">
        <f>SUM(M102:M103)</f>
        <v>0</v>
      </c>
      <c r="P102" s="326">
        <f>SUM(N102:N103)</f>
        <v>0</v>
      </c>
      <c r="Q102" s="303"/>
      <c r="R102" s="303"/>
      <c r="S102" s="303"/>
      <c r="T102" s="303"/>
      <c r="U102" s="303"/>
      <c r="V102" s="303"/>
      <c r="W102" s="303"/>
    </row>
    <row r="103" spans="1:29" s="319" customFormat="1">
      <c r="A103" s="459"/>
      <c r="B103" s="291" t="s">
        <v>395</v>
      </c>
      <c r="C103" s="291" t="s">
        <v>95</v>
      </c>
      <c r="D103" s="325" t="s">
        <v>774</v>
      </c>
      <c r="E103" s="324">
        <v>0</v>
      </c>
      <c r="F103" s="324">
        <v>0</v>
      </c>
      <c r="G103" s="323">
        <v>0.95</v>
      </c>
      <c r="J103" s="320"/>
      <c r="K103" s="320"/>
      <c r="L103" s="320"/>
      <c r="M103" s="322">
        <f t="shared" si="6"/>
        <v>0</v>
      </c>
      <c r="N103" s="322">
        <f t="shared" si="7"/>
        <v>0</v>
      </c>
      <c r="O103" s="321"/>
      <c r="P103" s="321"/>
      <c r="Q103" s="320"/>
      <c r="R103" s="320"/>
      <c r="S103" s="320"/>
      <c r="T103" s="320"/>
      <c r="U103" s="320"/>
      <c r="V103" s="320"/>
      <c r="W103" s="320"/>
    </row>
    <row r="104" spans="1:29">
      <c r="B104" s="292"/>
      <c r="C104" s="292"/>
      <c r="D104" s="292"/>
      <c r="E104" s="292"/>
      <c r="F104" s="292"/>
      <c r="G104" s="292"/>
      <c r="H104" s="318"/>
      <c r="I104" s="292"/>
      <c r="J104" s="292"/>
      <c r="K104" s="244"/>
      <c r="L104" s="244"/>
      <c r="M104" s="244"/>
      <c r="N104" s="317"/>
    </row>
    <row r="105" spans="1:29" ht="13.5" thickBot="1">
      <c r="B105" s="292"/>
      <c r="C105" s="292"/>
      <c r="D105" s="292"/>
      <c r="E105" s="292"/>
      <c r="F105" s="292"/>
      <c r="G105" s="292"/>
      <c r="H105" s="318"/>
      <c r="I105" s="292"/>
      <c r="J105" s="292"/>
      <c r="K105" s="244"/>
      <c r="L105" s="244"/>
      <c r="M105" s="244"/>
      <c r="N105" s="317"/>
    </row>
    <row r="106" spans="1:29" s="292" customFormat="1" ht="14.25" customHeight="1" thickBot="1">
      <c r="D106" s="314" t="s">
        <v>393</v>
      </c>
      <c r="E106" s="383">
        <f>ROUND(F112,3)</f>
        <v>0</v>
      </c>
      <c r="F106" s="384"/>
    </row>
    <row r="107" spans="1:29" s="292" customFormat="1" ht="4.5" customHeight="1"/>
    <row r="108" spans="1:29" s="292" customFormat="1">
      <c r="D108" s="292" t="s">
        <v>31</v>
      </c>
    </row>
    <row r="109" spans="1:29" s="292" customFormat="1" ht="13.5" thickBot="1">
      <c r="D109" s="316"/>
      <c r="N109" s="315"/>
      <c r="O109" s="315"/>
      <c r="P109" s="315"/>
      <c r="Q109" s="315"/>
      <c r="R109" s="315"/>
      <c r="S109" s="315"/>
      <c r="T109" s="315"/>
      <c r="U109" s="315"/>
      <c r="V109" s="315"/>
      <c r="W109" s="315"/>
      <c r="X109" s="315"/>
      <c r="Y109" s="315"/>
      <c r="Z109" s="315"/>
      <c r="AA109" s="315"/>
    </row>
    <row r="110" spans="1:29" s="187" customFormat="1" ht="13.5" hidden="1" customHeight="1">
      <c r="A110" s="29"/>
      <c r="B110" s="29"/>
      <c r="C110" s="29"/>
      <c r="E110" s="29" t="s">
        <v>38</v>
      </c>
      <c r="F110" s="24">
        <v>18</v>
      </c>
      <c r="G110" s="24"/>
      <c r="H110" s="28"/>
      <c r="I110" s="24"/>
      <c r="J110" s="24"/>
      <c r="K110" s="24"/>
      <c r="L110" s="24"/>
      <c r="M110" s="198"/>
      <c r="N110" s="198"/>
      <c r="O110" s="197"/>
      <c r="P110" s="26"/>
      <c r="Q110" s="25"/>
      <c r="R110" s="24"/>
    </row>
    <row r="111" spans="1:29" s="186" customFormat="1" ht="12" hidden="1" customHeight="1">
      <c r="C111" s="194"/>
      <c r="E111" s="194" t="s">
        <v>37</v>
      </c>
      <c r="F111" s="196">
        <f>PRODUCT(O$13:O85) *E86+ SUM(O90:O103)</f>
        <v>0</v>
      </c>
      <c r="G111" s="196">
        <f>PRODUCT(P$13:P85) *F86+ SUM(P90:P103)</f>
        <v>0</v>
      </c>
      <c r="H111" s="192"/>
      <c r="I111" s="193"/>
      <c r="J111" s="193"/>
      <c r="K111" s="195"/>
      <c r="L111" s="195"/>
      <c r="M111" s="191"/>
      <c r="N111" s="191"/>
      <c r="O111" s="190"/>
      <c r="P111" s="189"/>
      <c r="Q111" s="188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</row>
    <row r="112" spans="1:29" s="186" customFormat="1" ht="12" hidden="1" customHeight="1" thickBot="1">
      <c r="C112" s="194"/>
      <c r="E112" s="194" t="s">
        <v>35</v>
      </c>
      <c r="F112" s="193">
        <f>(F111*F110+G111)/F110</f>
        <v>0</v>
      </c>
      <c r="H112" s="192"/>
      <c r="K112" s="187"/>
      <c r="L112" s="187"/>
      <c r="M112" s="191"/>
      <c r="N112" s="191"/>
      <c r="O112" s="190"/>
      <c r="P112" s="189"/>
      <c r="Q112" s="188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</row>
    <row r="113" spans="1:25" ht="16.5" customHeight="1" thickBot="1">
      <c r="A113" s="292"/>
      <c r="B113" s="311"/>
      <c r="C113" s="311"/>
      <c r="D113" s="314" t="s">
        <v>392</v>
      </c>
      <c r="E113" s="383">
        <f>E114*E115</f>
        <v>0</v>
      </c>
      <c r="F113" s="384"/>
      <c r="G113" s="310"/>
      <c r="H113" s="239"/>
      <c r="J113" s="269"/>
      <c r="K113" s="269"/>
      <c r="N113" s="240"/>
      <c r="O113" s="240"/>
      <c r="P113" s="240"/>
      <c r="Y113" s="239"/>
    </row>
    <row r="114" spans="1:25" ht="16.5" hidden="1" customHeight="1">
      <c r="A114" s="292"/>
      <c r="B114" s="311"/>
      <c r="C114" s="311"/>
      <c r="D114" s="313" t="s">
        <v>391</v>
      </c>
      <c r="E114" s="311">
        <f>SUM(N120:N125)</f>
        <v>0.33999999999999997</v>
      </c>
      <c r="F114" s="311"/>
      <c r="G114" s="310"/>
      <c r="H114" s="239"/>
      <c r="J114" s="269"/>
      <c r="K114" s="269"/>
      <c r="N114" s="240"/>
      <c r="O114" s="240"/>
      <c r="P114" s="240"/>
      <c r="Y114" s="239"/>
    </row>
    <row r="115" spans="1:25" ht="16.5" hidden="1" customHeight="1">
      <c r="A115" s="292"/>
      <c r="B115" s="311"/>
      <c r="C115" s="311"/>
      <c r="D115" s="312" t="s">
        <v>390</v>
      </c>
      <c r="E115" s="311">
        <f>SUM(N129:N133)</f>
        <v>0</v>
      </c>
      <c r="F115" s="311"/>
      <c r="G115" s="310"/>
      <c r="H115" s="239"/>
      <c r="J115" s="269"/>
      <c r="K115" s="269"/>
      <c r="N115" s="240"/>
      <c r="O115" s="240"/>
      <c r="P115" s="240"/>
      <c r="Y115" s="239"/>
    </row>
    <row r="116" spans="1:25" ht="16.5" customHeight="1">
      <c r="A116" s="292"/>
      <c r="B116" s="311"/>
      <c r="C116" s="311"/>
      <c r="D116" s="311"/>
      <c r="E116" s="311"/>
      <c r="F116" s="311"/>
      <c r="G116" s="311"/>
      <c r="H116" s="310"/>
      <c r="K116" s="269"/>
      <c r="L116" s="269"/>
      <c r="N116" s="240"/>
      <c r="O116" s="240"/>
      <c r="P116" s="240"/>
    </row>
    <row r="117" spans="1:25" ht="16.5" customHeight="1">
      <c r="B117" s="311"/>
      <c r="C117" s="311"/>
      <c r="D117" s="311"/>
      <c r="E117" s="311"/>
      <c r="F117" s="311"/>
      <c r="G117" s="311"/>
      <c r="H117" s="310"/>
      <c r="K117" s="269"/>
      <c r="L117" s="269"/>
      <c r="N117" s="240"/>
      <c r="O117" s="240"/>
      <c r="P117" s="240"/>
    </row>
    <row r="118" spans="1:25" s="302" customFormat="1" ht="13.5" customHeight="1">
      <c r="A118" s="309"/>
      <c r="C118" s="308"/>
      <c r="D118" s="307" t="s">
        <v>389</v>
      </c>
      <c r="E118" s="306" t="s">
        <v>388</v>
      </c>
      <c r="F118" s="306" t="s">
        <v>387</v>
      </c>
      <c r="G118" s="287" t="s">
        <v>386</v>
      </c>
      <c r="H118" s="305"/>
      <c r="J118" s="304"/>
      <c r="K118" s="304"/>
      <c r="L118" s="303"/>
      <c r="M118" s="461" t="s">
        <v>54</v>
      </c>
      <c r="N118" s="461"/>
      <c r="O118" s="303"/>
      <c r="P118" s="303"/>
      <c r="Q118" s="303"/>
      <c r="R118" s="303"/>
      <c r="S118" s="303"/>
      <c r="T118" s="303"/>
      <c r="U118" s="303"/>
      <c r="V118" s="303"/>
      <c r="W118" s="303"/>
      <c r="X118" s="303"/>
    </row>
    <row r="119" spans="1:25" ht="14.85" customHeight="1">
      <c r="C119" s="301"/>
      <c r="D119" s="300" t="s">
        <v>40</v>
      </c>
      <c r="E119" s="284">
        <v>0.43</v>
      </c>
      <c r="F119" s="284">
        <v>0.17</v>
      </c>
      <c r="G119" s="284">
        <v>0.4</v>
      </c>
      <c r="H119" s="299"/>
      <c r="J119" s="269"/>
      <c r="K119" s="269"/>
      <c r="M119" s="246"/>
      <c r="N119" s="246"/>
      <c r="O119" s="240"/>
      <c r="P119" s="240"/>
      <c r="Y119" s="239"/>
    </row>
    <row r="120" spans="1:25">
      <c r="B120" s="292"/>
      <c r="C120" s="283" t="s">
        <v>385</v>
      </c>
      <c r="D120" s="298" t="s">
        <v>384</v>
      </c>
      <c r="E120" s="297">
        <v>1</v>
      </c>
      <c r="F120" s="297">
        <v>1</v>
      </c>
      <c r="G120" s="296"/>
      <c r="H120" s="280">
        <v>0.4</v>
      </c>
      <c r="J120" s="269"/>
      <c r="K120" s="269"/>
      <c r="M120" s="246">
        <f t="shared" ref="M120:M125" si="8">E$119*E120+F$119*F120+G$119*G120</f>
        <v>0.6</v>
      </c>
      <c r="N120" s="246">
        <f t="shared" ref="N120:N125" si="9">M120*H120</f>
        <v>0.24</v>
      </c>
      <c r="O120" s="240"/>
      <c r="P120" s="240"/>
      <c r="Y120" s="239"/>
    </row>
    <row r="121" spans="1:25">
      <c r="B121" s="292"/>
      <c r="C121" s="279" t="s">
        <v>383</v>
      </c>
      <c r="D121" s="294" t="s">
        <v>382</v>
      </c>
      <c r="E121" s="293"/>
      <c r="F121" s="293"/>
      <c r="G121" s="293"/>
      <c r="H121" s="276">
        <v>0.05</v>
      </c>
      <c r="J121" s="269"/>
      <c r="K121" s="269"/>
      <c r="M121" s="246">
        <f t="shared" si="8"/>
        <v>0</v>
      </c>
      <c r="N121" s="246">
        <f t="shared" si="9"/>
        <v>0</v>
      </c>
      <c r="O121" s="240"/>
      <c r="P121" s="240"/>
      <c r="Y121" s="239"/>
    </row>
    <row r="122" spans="1:25">
      <c r="B122" s="292"/>
      <c r="C122" s="279" t="s">
        <v>381</v>
      </c>
      <c r="D122" s="294" t="s">
        <v>380</v>
      </c>
      <c r="E122" s="293"/>
      <c r="F122" s="293"/>
      <c r="G122" s="293"/>
      <c r="H122" s="276">
        <v>0.1</v>
      </c>
      <c r="J122" s="269"/>
      <c r="K122" s="269"/>
      <c r="M122" s="246">
        <f t="shared" si="8"/>
        <v>0</v>
      </c>
      <c r="N122" s="246">
        <f t="shared" si="9"/>
        <v>0</v>
      </c>
      <c r="O122" s="240"/>
      <c r="P122" s="240"/>
      <c r="Y122" s="239"/>
    </row>
    <row r="123" spans="1:25">
      <c r="B123" s="292"/>
      <c r="C123" s="279" t="s">
        <v>379</v>
      </c>
      <c r="D123" s="294" t="s">
        <v>378</v>
      </c>
      <c r="E123" s="293"/>
      <c r="F123" s="293"/>
      <c r="G123" s="295">
        <v>1</v>
      </c>
      <c r="H123" s="276">
        <v>0.25</v>
      </c>
      <c r="J123" s="269"/>
      <c r="K123" s="269"/>
      <c r="M123" s="246">
        <f t="shared" si="8"/>
        <v>0.4</v>
      </c>
      <c r="N123" s="246">
        <f t="shared" si="9"/>
        <v>0.1</v>
      </c>
      <c r="O123" s="240"/>
      <c r="P123" s="240"/>
      <c r="Y123" s="239"/>
    </row>
    <row r="124" spans="1:25">
      <c r="B124" s="292"/>
      <c r="C124" s="279" t="s">
        <v>377</v>
      </c>
      <c r="D124" s="294" t="s">
        <v>376</v>
      </c>
      <c r="E124" s="293"/>
      <c r="F124" s="293"/>
      <c r="G124" s="293"/>
      <c r="H124" s="276">
        <v>0.1</v>
      </c>
      <c r="J124" s="269"/>
      <c r="K124" s="269"/>
      <c r="M124" s="246">
        <f t="shared" si="8"/>
        <v>0</v>
      </c>
      <c r="N124" s="246">
        <f t="shared" si="9"/>
        <v>0</v>
      </c>
      <c r="O124" s="240"/>
      <c r="P124" s="240"/>
      <c r="Y124" s="239"/>
    </row>
    <row r="125" spans="1:25">
      <c r="B125" s="292"/>
      <c r="C125" s="275" t="s">
        <v>375</v>
      </c>
      <c r="D125" s="291" t="s">
        <v>374</v>
      </c>
      <c r="E125" s="290"/>
      <c r="F125" s="290"/>
      <c r="G125" s="290"/>
      <c r="H125" s="273">
        <v>0.1</v>
      </c>
      <c r="J125" s="269"/>
      <c r="K125" s="269"/>
      <c r="M125" s="246">
        <f t="shared" si="8"/>
        <v>0</v>
      </c>
      <c r="N125" s="246">
        <f t="shared" si="9"/>
        <v>0</v>
      </c>
      <c r="O125" s="240"/>
      <c r="P125" s="240"/>
      <c r="Y125" s="239"/>
    </row>
    <row r="126" spans="1:25">
      <c r="G126" s="242"/>
      <c r="H126" s="239"/>
      <c r="J126" s="269"/>
      <c r="K126" s="269"/>
      <c r="M126" s="244"/>
      <c r="N126" s="244"/>
      <c r="O126" s="240"/>
      <c r="P126" s="240"/>
      <c r="Y126" s="239"/>
    </row>
    <row r="127" spans="1:25" ht="66" customHeight="1">
      <c r="D127" s="289" t="s">
        <v>373</v>
      </c>
      <c r="E127" s="288" t="s">
        <v>365</v>
      </c>
      <c r="F127" s="288" t="s">
        <v>364</v>
      </c>
      <c r="G127" s="287" t="s">
        <v>372</v>
      </c>
      <c r="H127" s="286" t="s">
        <v>40</v>
      </c>
      <c r="J127" s="269"/>
      <c r="K127" s="269"/>
      <c r="M127" s="460" t="s">
        <v>54</v>
      </c>
      <c r="N127" s="460"/>
      <c r="O127" s="240"/>
      <c r="P127" s="240"/>
      <c r="Y127" s="239"/>
    </row>
    <row r="128" spans="1:25">
      <c r="D128" s="285" t="s">
        <v>40</v>
      </c>
      <c r="E128" s="284">
        <v>0.85</v>
      </c>
      <c r="F128" s="284">
        <v>0.15</v>
      </c>
      <c r="G128" s="284">
        <v>0.9</v>
      </c>
      <c r="H128" s="273"/>
      <c r="J128" s="269"/>
      <c r="K128" s="269"/>
      <c r="M128" s="246"/>
      <c r="N128" s="246"/>
      <c r="O128" s="240"/>
      <c r="P128" s="240"/>
      <c r="Y128" s="239"/>
    </row>
    <row r="129" spans="3:25">
      <c r="D129" s="283" t="s">
        <v>371</v>
      </c>
      <c r="E129" s="282"/>
      <c r="F129" s="282"/>
      <c r="G129" s="281"/>
      <c r="H129" s="280">
        <v>0.41</v>
      </c>
      <c r="J129" s="269"/>
      <c r="K129" s="269"/>
      <c r="M129" s="246">
        <f>(E$128*E129+F$128*F129)*(1-G$128)+(E$128*E129+F$128*F129)*(1-G129)*G$128</f>
        <v>0</v>
      </c>
      <c r="N129" s="246">
        <f>M129*H129</f>
        <v>0</v>
      </c>
      <c r="O129" s="240"/>
      <c r="P129" s="240"/>
      <c r="Y129" s="239"/>
    </row>
    <row r="130" spans="3:25">
      <c r="D130" s="279" t="s">
        <v>370</v>
      </c>
      <c r="E130" s="278"/>
      <c r="F130" s="278"/>
      <c r="G130" s="277"/>
      <c r="H130" s="276">
        <v>0.16</v>
      </c>
      <c r="J130" s="269"/>
      <c r="K130" s="269"/>
      <c r="M130" s="246">
        <f>(E$128*E130+F$128*F130)*(1-G$128)+(E$128*E130+F$128*F130)*(1-G130)*G$128</f>
        <v>0</v>
      </c>
      <c r="N130" s="246">
        <f>M130*H130</f>
        <v>0</v>
      </c>
      <c r="O130" s="240"/>
      <c r="P130" s="240"/>
      <c r="Y130" s="239"/>
    </row>
    <row r="131" spans="3:25">
      <c r="D131" s="279" t="s">
        <v>369</v>
      </c>
      <c r="E131" s="278"/>
      <c r="F131" s="278"/>
      <c r="G131" s="277"/>
      <c r="H131" s="276">
        <v>0.39</v>
      </c>
      <c r="J131" s="269"/>
      <c r="K131" s="269"/>
      <c r="M131" s="246">
        <f>(E$128*E131+F$128*F131)*(1-G$128)+(E$128*E131+F$128*F131)*(1-G131)*G$128</f>
        <v>0</v>
      </c>
      <c r="N131" s="246">
        <f>M131*H131</f>
        <v>0</v>
      </c>
      <c r="O131" s="240"/>
      <c r="P131" s="240"/>
      <c r="Y131" s="239"/>
    </row>
    <row r="132" spans="3:25">
      <c r="D132" s="279" t="s">
        <v>368</v>
      </c>
      <c r="E132" s="278"/>
      <c r="F132" s="278"/>
      <c r="G132" s="277"/>
      <c r="H132" s="276">
        <v>0.01</v>
      </c>
      <c r="J132" s="269"/>
      <c r="K132" s="269"/>
      <c r="M132" s="246">
        <f>(E$128*E132+F$128*F132)*(1-G$128)+(E$128*E132+F$128*F132)*(1-G132)*G$128</f>
        <v>0</v>
      </c>
      <c r="N132" s="246">
        <f>M132*H132</f>
        <v>0</v>
      </c>
      <c r="O132" s="240"/>
      <c r="P132" s="240"/>
      <c r="Y132" s="239"/>
    </row>
    <row r="133" spans="3:25">
      <c r="D133" s="275" t="s">
        <v>367</v>
      </c>
      <c r="E133" s="462">
        <f>SUM(N138:N372)</f>
        <v>0</v>
      </c>
      <c r="F133" s="462"/>
      <c r="G133" s="274"/>
      <c r="H133" s="273">
        <v>0.03</v>
      </c>
      <c r="J133" s="269"/>
      <c r="K133" s="269"/>
      <c r="M133" s="246">
        <f>(E133+F133)*(1-G$128)+(E133+F133)*(1-G133)*G$128</f>
        <v>0</v>
      </c>
      <c r="N133" s="246">
        <f>M133*H133</f>
        <v>0</v>
      </c>
      <c r="O133" s="240"/>
      <c r="P133" s="240"/>
      <c r="Y133" s="239"/>
    </row>
    <row r="134" spans="3:25">
      <c r="G134" s="242"/>
      <c r="H134" s="239"/>
      <c r="J134" s="269"/>
      <c r="K134" s="269"/>
      <c r="M134" s="244"/>
      <c r="N134" s="244"/>
      <c r="O134" s="240"/>
      <c r="P134" s="240"/>
      <c r="Y134" s="239"/>
    </row>
    <row r="135" spans="3:25" ht="13.5" customHeight="1">
      <c r="C135" s="272"/>
      <c r="D135" s="271" t="s">
        <v>366</v>
      </c>
      <c r="E135" s="457" t="s">
        <v>365</v>
      </c>
      <c r="F135" s="457"/>
      <c r="G135" s="458" t="s">
        <v>364</v>
      </c>
      <c r="H135" s="458"/>
      <c r="I135" s="270"/>
      <c r="J135" s="269"/>
      <c r="K135" s="269"/>
      <c r="N135" s="240"/>
      <c r="O135" s="240"/>
      <c r="P135" s="240"/>
      <c r="Y135" s="239"/>
    </row>
    <row r="136" spans="3:25">
      <c r="C136" s="268" t="s">
        <v>363</v>
      </c>
      <c r="D136" s="267" t="s">
        <v>362</v>
      </c>
      <c r="E136" s="265" t="s">
        <v>361</v>
      </c>
      <c r="F136" s="265" t="s">
        <v>360</v>
      </c>
      <c r="G136" s="266" t="s">
        <v>361</v>
      </c>
      <c r="H136" s="265" t="s">
        <v>360</v>
      </c>
      <c r="I136" s="264" t="s">
        <v>40</v>
      </c>
      <c r="J136" s="259"/>
      <c r="K136" s="259"/>
      <c r="L136" s="259"/>
      <c r="M136" s="460" t="s">
        <v>54</v>
      </c>
      <c r="N136" s="460"/>
      <c r="O136" s="240"/>
      <c r="P136" s="240"/>
      <c r="Y136" s="239"/>
    </row>
    <row r="137" spans="3:25">
      <c r="C137" s="263"/>
      <c r="D137" s="262" t="s">
        <v>40</v>
      </c>
      <c r="E137" s="261">
        <v>0.6</v>
      </c>
      <c r="F137" s="261">
        <v>0.3</v>
      </c>
      <c r="G137" s="261">
        <v>0.06</v>
      </c>
      <c r="H137" s="261">
        <v>0.04</v>
      </c>
      <c r="I137" s="260"/>
      <c r="J137" s="259"/>
      <c r="K137" s="259"/>
      <c r="L137" s="259"/>
      <c r="M137" s="246"/>
      <c r="N137" s="246"/>
      <c r="O137" s="240"/>
      <c r="P137" s="240"/>
      <c r="Y137" s="239"/>
    </row>
    <row r="138" spans="3:25">
      <c r="C138" s="258">
        <v>1</v>
      </c>
      <c r="D138" s="257" t="s">
        <v>359</v>
      </c>
      <c r="E138" s="256"/>
      <c r="F138" s="256"/>
      <c r="G138" s="256"/>
      <c r="H138" s="256"/>
      <c r="I138" s="255">
        <v>0.1</v>
      </c>
      <c r="J138" s="244"/>
      <c r="K138" s="244"/>
      <c r="M138" s="246">
        <f t="shared" ref="M138:M201" si="10">E$137*E138+F$137*F138+G$137*G138+H$137*H138</f>
        <v>0</v>
      </c>
      <c r="N138" s="246">
        <f t="shared" ref="N138:N201" si="11">M138*I138</f>
        <v>0</v>
      </c>
      <c r="O138" s="240"/>
      <c r="P138" s="240"/>
      <c r="Y138" s="239"/>
    </row>
    <row r="139" spans="3:25">
      <c r="C139" s="254">
        <v>1</v>
      </c>
      <c r="D139" s="253" t="s">
        <v>358</v>
      </c>
      <c r="E139" s="252"/>
      <c r="F139" s="252"/>
      <c r="G139" s="252"/>
      <c r="H139" s="252"/>
      <c r="I139" s="251">
        <v>0.04</v>
      </c>
      <c r="J139" s="244"/>
      <c r="K139" s="244"/>
      <c r="M139" s="246">
        <f t="shared" si="10"/>
        <v>0</v>
      </c>
      <c r="N139" s="246">
        <f t="shared" si="11"/>
        <v>0</v>
      </c>
      <c r="O139" s="240"/>
      <c r="P139" s="240"/>
      <c r="Y139" s="239"/>
    </row>
    <row r="140" spans="3:25">
      <c r="C140" s="254">
        <v>1</v>
      </c>
      <c r="D140" s="253" t="s">
        <v>357</v>
      </c>
      <c r="E140" s="252"/>
      <c r="F140" s="252"/>
      <c r="G140" s="252"/>
      <c r="H140" s="252"/>
      <c r="I140" s="251">
        <v>0.08</v>
      </c>
      <c r="J140" s="244"/>
      <c r="K140" s="244"/>
      <c r="M140" s="246">
        <f t="shared" si="10"/>
        <v>0</v>
      </c>
      <c r="N140" s="246">
        <f t="shared" si="11"/>
        <v>0</v>
      </c>
      <c r="O140" s="240"/>
      <c r="P140" s="240"/>
      <c r="Y140" s="239"/>
    </row>
    <row r="141" spans="3:25">
      <c r="C141" s="254">
        <v>1</v>
      </c>
      <c r="D141" s="253" t="s">
        <v>356</v>
      </c>
      <c r="E141" s="252"/>
      <c r="F141" s="252"/>
      <c r="G141" s="252"/>
      <c r="H141" s="252"/>
      <c r="I141" s="251">
        <v>0.09</v>
      </c>
      <c r="J141" s="244"/>
      <c r="K141" s="244"/>
      <c r="M141" s="246">
        <f t="shared" si="10"/>
        <v>0</v>
      </c>
      <c r="N141" s="246">
        <f t="shared" si="11"/>
        <v>0</v>
      </c>
      <c r="O141" s="240"/>
      <c r="P141" s="240"/>
      <c r="Y141" s="239"/>
    </row>
    <row r="142" spans="3:25">
      <c r="C142" s="254">
        <v>2</v>
      </c>
      <c r="D142" s="253" t="s">
        <v>355</v>
      </c>
      <c r="E142" s="252"/>
      <c r="F142" s="252"/>
      <c r="G142" s="252"/>
      <c r="H142" s="252"/>
      <c r="I142" s="251">
        <v>1.6E-2</v>
      </c>
      <c r="J142" s="244"/>
      <c r="K142" s="244"/>
      <c r="M142" s="246">
        <f t="shared" si="10"/>
        <v>0</v>
      </c>
      <c r="N142" s="246">
        <f t="shared" si="11"/>
        <v>0</v>
      </c>
      <c r="O142" s="240"/>
      <c r="P142" s="240"/>
      <c r="Y142" s="239"/>
    </row>
    <row r="143" spans="3:25">
      <c r="C143" s="254">
        <v>2</v>
      </c>
      <c r="D143" s="253" t="s">
        <v>354</v>
      </c>
      <c r="E143" s="252"/>
      <c r="F143" s="252"/>
      <c r="G143" s="252"/>
      <c r="H143" s="252"/>
      <c r="I143" s="251">
        <v>0.05</v>
      </c>
      <c r="J143" s="244"/>
      <c r="K143" s="244"/>
      <c r="M143" s="246">
        <f t="shared" si="10"/>
        <v>0</v>
      </c>
      <c r="N143" s="246">
        <f t="shared" si="11"/>
        <v>0</v>
      </c>
      <c r="O143" s="240"/>
      <c r="P143" s="240"/>
      <c r="Y143" s="239"/>
    </row>
    <row r="144" spans="3:25">
      <c r="C144" s="254">
        <v>2</v>
      </c>
      <c r="D144" s="253" t="s">
        <v>353</v>
      </c>
      <c r="E144" s="252"/>
      <c r="F144" s="252"/>
      <c r="G144" s="252"/>
      <c r="H144" s="252"/>
      <c r="I144" s="251">
        <v>1.6E-2</v>
      </c>
      <c r="J144" s="244"/>
      <c r="K144" s="244"/>
      <c r="M144" s="246">
        <f t="shared" si="10"/>
        <v>0</v>
      </c>
      <c r="N144" s="246">
        <f t="shared" si="11"/>
        <v>0</v>
      </c>
      <c r="O144" s="240"/>
      <c r="P144" s="240"/>
      <c r="Y144" s="239"/>
    </row>
    <row r="145" spans="3:25">
      <c r="C145" s="254">
        <v>2</v>
      </c>
      <c r="D145" s="253" t="s">
        <v>352</v>
      </c>
      <c r="E145" s="252"/>
      <c r="F145" s="252"/>
      <c r="G145" s="252"/>
      <c r="H145" s="252"/>
      <c r="I145" s="251">
        <v>1.6E-2</v>
      </c>
      <c r="J145" s="244"/>
      <c r="K145" s="244"/>
      <c r="M145" s="246">
        <f t="shared" si="10"/>
        <v>0</v>
      </c>
      <c r="N145" s="246">
        <f t="shared" si="11"/>
        <v>0</v>
      </c>
      <c r="O145" s="240"/>
      <c r="P145" s="240"/>
      <c r="Y145" s="239"/>
    </row>
    <row r="146" spans="3:25">
      <c r="C146" s="254">
        <v>2</v>
      </c>
      <c r="D146" s="253" t="s">
        <v>351</v>
      </c>
      <c r="E146" s="252"/>
      <c r="F146" s="252"/>
      <c r="G146" s="252"/>
      <c r="H146" s="252"/>
      <c r="I146" s="251">
        <v>1.9E-2</v>
      </c>
      <c r="J146" s="244"/>
      <c r="K146" s="244"/>
      <c r="M146" s="246">
        <f t="shared" si="10"/>
        <v>0</v>
      </c>
      <c r="N146" s="246">
        <f t="shared" si="11"/>
        <v>0</v>
      </c>
      <c r="O146" s="240"/>
      <c r="P146" s="240"/>
      <c r="Y146" s="239"/>
    </row>
    <row r="147" spans="3:25">
      <c r="C147" s="254">
        <v>2</v>
      </c>
      <c r="D147" s="253" t="s">
        <v>350</v>
      </c>
      <c r="E147" s="252"/>
      <c r="F147" s="252"/>
      <c r="G147" s="252"/>
      <c r="H147" s="252"/>
      <c r="I147" s="251">
        <v>1.6E-2</v>
      </c>
      <c r="J147" s="244"/>
      <c r="K147" s="244"/>
      <c r="M147" s="246">
        <f t="shared" si="10"/>
        <v>0</v>
      </c>
      <c r="N147" s="246">
        <f t="shared" si="11"/>
        <v>0</v>
      </c>
      <c r="O147" s="240"/>
      <c r="P147" s="240"/>
      <c r="Y147" s="239"/>
    </row>
    <row r="148" spans="3:25">
      <c r="C148" s="254">
        <v>2</v>
      </c>
      <c r="D148" s="253" t="s">
        <v>349</v>
      </c>
      <c r="E148" s="252"/>
      <c r="F148" s="252"/>
      <c r="G148" s="252"/>
      <c r="H148" s="252"/>
      <c r="I148" s="251">
        <v>1.6E-2</v>
      </c>
      <c r="J148" s="244"/>
      <c r="K148" s="244"/>
      <c r="M148" s="246">
        <f t="shared" si="10"/>
        <v>0</v>
      </c>
      <c r="N148" s="246">
        <f t="shared" si="11"/>
        <v>0</v>
      </c>
      <c r="O148" s="240"/>
      <c r="P148" s="240"/>
      <c r="Y148" s="239"/>
    </row>
    <row r="149" spans="3:25">
      <c r="C149" s="254">
        <v>2</v>
      </c>
      <c r="D149" s="253" t="s">
        <v>348</v>
      </c>
      <c r="E149" s="252"/>
      <c r="F149" s="252"/>
      <c r="G149" s="252"/>
      <c r="H149" s="252"/>
      <c r="I149" s="251">
        <v>0.01</v>
      </c>
      <c r="J149" s="244"/>
      <c r="K149" s="244"/>
      <c r="M149" s="246">
        <f t="shared" si="10"/>
        <v>0</v>
      </c>
      <c r="N149" s="246">
        <f t="shared" si="11"/>
        <v>0</v>
      </c>
      <c r="O149" s="240"/>
      <c r="P149" s="240"/>
      <c r="Y149" s="239"/>
    </row>
    <row r="150" spans="3:25">
      <c r="C150" s="254">
        <v>2</v>
      </c>
      <c r="D150" s="253" t="s">
        <v>347</v>
      </c>
      <c r="E150" s="252"/>
      <c r="F150" s="252"/>
      <c r="G150" s="252"/>
      <c r="H150" s="252"/>
      <c r="I150" s="251">
        <v>1.6E-2</v>
      </c>
      <c r="J150" s="244"/>
      <c r="K150" s="244"/>
      <c r="M150" s="246">
        <f t="shared" si="10"/>
        <v>0</v>
      </c>
      <c r="N150" s="246">
        <f t="shared" si="11"/>
        <v>0</v>
      </c>
      <c r="O150" s="240"/>
      <c r="P150" s="240"/>
      <c r="Y150" s="239"/>
    </row>
    <row r="151" spans="3:25">
      <c r="C151" s="254">
        <v>2</v>
      </c>
      <c r="D151" s="253" t="s">
        <v>346</v>
      </c>
      <c r="E151" s="252"/>
      <c r="F151" s="252"/>
      <c r="G151" s="252"/>
      <c r="H151" s="252"/>
      <c r="I151" s="251">
        <v>0.01</v>
      </c>
      <c r="J151" s="244"/>
      <c r="K151" s="244"/>
      <c r="M151" s="246">
        <f t="shared" si="10"/>
        <v>0</v>
      </c>
      <c r="N151" s="246">
        <f t="shared" si="11"/>
        <v>0</v>
      </c>
      <c r="O151" s="240"/>
      <c r="P151" s="240"/>
      <c r="Y151" s="239"/>
    </row>
    <row r="152" spans="3:25">
      <c r="C152" s="254">
        <v>2</v>
      </c>
      <c r="D152" s="253" t="s">
        <v>345</v>
      </c>
      <c r="E152" s="252"/>
      <c r="F152" s="252"/>
      <c r="G152" s="252"/>
      <c r="H152" s="252"/>
      <c r="I152" s="251">
        <v>1.2E-2</v>
      </c>
      <c r="J152" s="244"/>
      <c r="K152" s="244"/>
      <c r="M152" s="246">
        <f t="shared" si="10"/>
        <v>0</v>
      </c>
      <c r="N152" s="246">
        <f t="shared" si="11"/>
        <v>0</v>
      </c>
      <c r="O152" s="240"/>
      <c r="P152" s="240"/>
      <c r="Y152" s="239"/>
    </row>
    <row r="153" spans="3:25">
      <c r="C153" s="254">
        <v>2</v>
      </c>
      <c r="D153" s="253" t="s">
        <v>344</v>
      </c>
      <c r="E153" s="252"/>
      <c r="F153" s="252"/>
      <c r="G153" s="252"/>
      <c r="H153" s="252"/>
      <c r="I153" s="251">
        <v>1.6E-2</v>
      </c>
      <c r="J153" s="244"/>
      <c r="K153" s="244"/>
      <c r="M153" s="246">
        <f t="shared" si="10"/>
        <v>0</v>
      </c>
      <c r="N153" s="246">
        <f t="shared" si="11"/>
        <v>0</v>
      </c>
      <c r="O153" s="240"/>
      <c r="P153" s="240"/>
      <c r="Y153" s="239"/>
    </row>
    <row r="154" spans="3:25">
      <c r="C154" s="254">
        <v>2</v>
      </c>
      <c r="D154" s="253" t="s">
        <v>343</v>
      </c>
      <c r="E154" s="252"/>
      <c r="F154" s="252"/>
      <c r="G154" s="252"/>
      <c r="H154" s="252"/>
      <c r="I154" s="251">
        <v>1.6E-2</v>
      </c>
      <c r="J154" s="244"/>
      <c r="K154" s="244"/>
      <c r="M154" s="246">
        <f t="shared" si="10"/>
        <v>0</v>
      </c>
      <c r="N154" s="246">
        <f t="shared" si="11"/>
        <v>0</v>
      </c>
      <c r="O154" s="240"/>
      <c r="P154" s="240"/>
      <c r="Y154" s="239"/>
    </row>
    <row r="155" spans="3:25">
      <c r="C155" s="254">
        <v>2</v>
      </c>
      <c r="D155" s="253" t="s">
        <v>342</v>
      </c>
      <c r="E155" s="252"/>
      <c r="F155" s="252"/>
      <c r="G155" s="252"/>
      <c r="H155" s="252"/>
      <c r="I155" s="251">
        <v>1.6E-2</v>
      </c>
      <c r="J155" s="244"/>
      <c r="K155" s="244"/>
      <c r="M155" s="246">
        <f t="shared" si="10"/>
        <v>0</v>
      </c>
      <c r="N155" s="246">
        <f t="shared" si="11"/>
        <v>0</v>
      </c>
      <c r="O155" s="240"/>
      <c r="P155" s="240"/>
      <c r="Y155" s="239"/>
    </row>
    <row r="156" spans="3:25">
      <c r="C156" s="254">
        <v>2</v>
      </c>
      <c r="D156" s="253" t="s">
        <v>341</v>
      </c>
      <c r="E156" s="252"/>
      <c r="F156" s="252"/>
      <c r="G156" s="252"/>
      <c r="H156" s="252"/>
      <c r="I156" s="251">
        <v>1.6E-2</v>
      </c>
      <c r="J156" s="244"/>
      <c r="K156" s="244"/>
      <c r="M156" s="246">
        <f t="shared" si="10"/>
        <v>0</v>
      </c>
      <c r="N156" s="246">
        <f t="shared" si="11"/>
        <v>0</v>
      </c>
      <c r="O156" s="240"/>
      <c r="P156" s="240"/>
      <c r="Y156" s="239"/>
    </row>
    <row r="157" spans="3:25">
      <c r="C157" s="254">
        <v>2</v>
      </c>
      <c r="D157" s="253" t="s">
        <v>340</v>
      </c>
      <c r="E157" s="252"/>
      <c r="F157" s="252"/>
      <c r="G157" s="252"/>
      <c r="H157" s="252"/>
      <c r="I157" s="251">
        <v>1.2E-2</v>
      </c>
      <c r="J157" s="244"/>
      <c r="K157" s="244"/>
      <c r="M157" s="246">
        <f t="shared" si="10"/>
        <v>0</v>
      </c>
      <c r="N157" s="246">
        <f t="shared" si="11"/>
        <v>0</v>
      </c>
      <c r="O157" s="240"/>
      <c r="P157" s="240"/>
      <c r="Y157" s="239"/>
    </row>
    <row r="158" spans="3:25">
      <c r="C158" s="254">
        <v>2</v>
      </c>
      <c r="D158" s="253" t="s">
        <v>339</v>
      </c>
      <c r="E158" s="252"/>
      <c r="F158" s="252"/>
      <c r="G158" s="252"/>
      <c r="H158" s="252"/>
      <c r="I158" s="251">
        <v>1.2E-2</v>
      </c>
      <c r="J158" s="244"/>
      <c r="K158" s="244"/>
      <c r="M158" s="246">
        <f t="shared" si="10"/>
        <v>0</v>
      </c>
      <c r="N158" s="246">
        <f t="shared" si="11"/>
        <v>0</v>
      </c>
      <c r="O158" s="240"/>
      <c r="P158" s="240"/>
      <c r="Y158" s="239"/>
    </row>
    <row r="159" spans="3:25">
      <c r="C159" s="254">
        <v>2</v>
      </c>
      <c r="D159" s="253" t="s">
        <v>338</v>
      </c>
      <c r="E159" s="252"/>
      <c r="F159" s="252"/>
      <c r="G159" s="252"/>
      <c r="H159" s="252"/>
      <c r="I159" s="251">
        <v>1.6E-2</v>
      </c>
      <c r="J159" s="244"/>
      <c r="K159" s="244"/>
      <c r="M159" s="246">
        <f t="shared" si="10"/>
        <v>0</v>
      </c>
      <c r="N159" s="246">
        <f t="shared" si="11"/>
        <v>0</v>
      </c>
      <c r="O159" s="240"/>
      <c r="P159" s="240"/>
      <c r="Y159" s="239"/>
    </row>
    <row r="160" spans="3:25">
      <c r="C160" s="254">
        <v>2</v>
      </c>
      <c r="D160" s="253" t="s">
        <v>337</v>
      </c>
      <c r="E160" s="252"/>
      <c r="F160" s="252"/>
      <c r="G160" s="252"/>
      <c r="H160" s="252"/>
      <c r="I160" s="251">
        <v>1.6E-2</v>
      </c>
      <c r="J160" s="244"/>
      <c r="K160" s="244"/>
      <c r="M160" s="246">
        <f t="shared" si="10"/>
        <v>0</v>
      </c>
      <c r="N160" s="246">
        <f t="shared" si="11"/>
        <v>0</v>
      </c>
      <c r="O160" s="240"/>
      <c r="P160" s="240"/>
      <c r="Y160" s="239"/>
    </row>
    <row r="161" spans="3:25">
      <c r="C161" s="254">
        <v>2</v>
      </c>
      <c r="D161" s="253" t="s">
        <v>336</v>
      </c>
      <c r="E161" s="252"/>
      <c r="F161" s="252"/>
      <c r="G161" s="252"/>
      <c r="H161" s="252"/>
      <c r="I161" s="251">
        <v>1.6E-2</v>
      </c>
      <c r="J161" s="244"/>
      <c r="K161" s="244"/>
      <c r="M161" s="246">
        <f t="shared" si="10"/>
        <v>0</v>
      </c>
      <c r="N161" s="246">
        <f t="shared" si="11"/>
        <v>0</v>
      </c>
      <c r="O161" s="240"/>
      <c r="P161" s="240"/>
      <c r="Y161" s="239"/>
    </row>
    <row r="162" spans="3:25">
      <c r="C162" s="254">
        <v>2</v>
      </c>
      <c r="D162" s="253" t="s">
        <v>335</v>
      </c>
      <c r="E162" s="252"/>
      <c r="F162" s="252"/>
      <c r="G162" s="252"/>
      <c r="H162" s="252"/>
      <c r="I162" s="251">
        <v>1.8000000000000002E-2</v>
      </c>
      <c r="J162" s="244"/>
      <c r="K162" s="244"/>
      <c r="M162" s="246">
        <f t="shared" si="10"/>
        <v>0</v>
      </c>
      <c r="N162" s="246">
        <f t="shared" si="11"/>
        <v>0</v>
      </c>
      <c r="O162" s="240"/>
      <c r="P162" s="240"/>
      <c r="Y162" s="239"/>
    </row>
    <row r="163" spans="3:25">
      <c r="C163" s="254">
        <v>2</v>
      </c>
      <c r="D163" s="253" t="s">
        <v>334</v>
      </c>
      <c r="E163" s="252"/>
      <c r="F163" s="252"/>
      <c r="G163" s="252"/>
      <c r="H163" s="252"/>
      <c r="I163" s="251">
        <v>1.8000000000000002E-2</v>
      </c>
      <c r="J163" s="244"/>
      <c r="K163" s="244"/>
      <c r="M163" s="246">
        <f t="shared" si="10"/>
        <v>0</v>
      </c>
      <c r="N163" s="246">
        <f t="shared" si="11"/>
        <v>0</v>
      </c>
      <c r="O163" s="240"/>
      <c r="P163" s="240"/>
      <c r="Y163" s="239"/>
    </row>
    <row r="164" spans="3:25">
      <c r="C164" s="254">
        <v>3</v>
      </c>
      <c r="D164" s="253" t="s">
        <v>333</v>
      </c>
      <c r="E164" s="252"/>
      <c r="F164" s="252"/>
      <c r="G164" s="252"/>
      <c r="H164" s="252"/>
      <c r="I164" s="251">
        <v>8.0000000000000002E-3</v>
      </c>
      <c r="J164" s="244"/>
      <c r="K164" s="244"/>
      <c r="M164" s="246">
        <f t="shared" si="10"/>
        <v>0</v>
      </c>
      <c r="N164" s="246">
        <f t="shared" si="11"/>
        <v>0</v>
      </c>
      <c r="O164" s="240"/>
      <c r="P164" s="240"/>
      <c r="Y164" s="239"/>
    </row>
    <row r="165" spans="3:25">
      <c r="C165" s="254">
        <v>3</v>
      </c>
      <c r="D165" s="253" t="s">
        <v>332</v>
      </c>
      <c r="E165" s="252"/>
      <c r="F165" s="252"/>
      <c r="G165" s="252"/>
      <c r="H165" s="252"/>
      <c r="I165" s="251">
        <v>8.0000000000000002E-3</v>
      </c>
      <c r="J165" s="244"/>
      <c r="K165" s="244"/>
      <c r="M165" s="246">
        <f t="shared" si="10"/>
        <v>0</v>
      </c>
      <c r="N165" s="246">
        <f t="shared" si="11"/>
        <v>0</v>
      </c>
      <c r="O165" s="240"/>
      <c r="P165" s="240"/>
      <c r="Y165" s="239"/>
    </row>
    <row r="166" spans="3:25">
      <c r="C166" s="254">
        <v>3</v>
      </c>
      <c r="D166" s="253" t="s">
        <v>331</v>
      </c>
      <c r="E166" s="252"/>
      <c r="F166" s="252"/>
      <c r="G166" s="252"/>
      <c r="H166" s="252"/>
      <c r="I166" s="251">
        <v>8.0000000000000002E-3</v>
      </c>
      <c r="J166" s="244"/>
      <c r="K166" s="244"/>
      <c r="M166" s="246">
        <f t="shared" si="10"/>
        <v>0</v>
      </c>
      <c r="N166" s="246">
        <f t="shared" si="11"/>
        <v>0</v>
      </c>
      <c r="O166" s="240"/>
      <c r="P166" s="240"/>
      <c r="Y166" s="239"/>
    </row>
    <row r="167" spans="3:25">
      <c r="C167" s="254">
        <v>3</v>
      </c>
      <c r="D167" s="253" t="s">
        <v>330</v>
      </c>
      <c r="E167" s="252"/>
      <c r="F167" s="252"/>
      <c r="G167" s="252"/>
      <c r="H167" s="252"/>
      <c r="I167" s="251">
        <v>8.0000000000000002E-3</v>
      </c>
      <c r="J167" s="244"/>
      <c r="K167" s="244"/>
      <c r="M167" s="246">
        <f t="shared" si="10"/>
        <v>0</v>
      </c>
      <c r="N167" s="246">
        <f t="shared" si="11"/>
        <v>0</v>
      </c>
      <c r="O167" s="240"/>
      <c r="P167" s="240"/>
      <c r="Y167" s="239"/>
    </row>
    <row r="168" spans="3:25">
      <c r="C168" s="254">
        <v>3</v>
      </c>
      <c r="D168" s="253" t="s">
        <v>329</v>
      </c>
      <c r="E168" s="252"/>
      <c r="F168" s="252"/>
      <c r="G168" s="252"/>
      <c r="H168" s="252"/>
      <c r="I168" s="251">
        <v>4.0000000000000001E-3</v>
      </c>
      <c r="J168" s="244"/>
      <c r="K168" s="244"/>
      <c r="M168" s="246">
        <f t="shared" si="10"/>
        <v>0</v>
      </c>
      <c r="N168" s="246">
        <f t="shared" si="11"/>
        <v>0</v>
      </c>
      <c r="O168" s="240"/>
      <c r="P168" s="240"/>
      <c r="Y168" s="239"/>
    </row>
    <row r="169" spans="3:25">
      <c r="C169" s="254">
        <v>3</v>
      </c>
      <c r="D169" s="253" t="s">
        <v>328</v>
      </c>
      <c r="E169" s="252"/>
      <c r="F169" s="252"/>
      <c r="G169" s="252"/>
      <c r="H169" s="252"/>
      <c r="I169" s="251">
        <v>2E-3</v>
      </c>
      <c r="J169" s="244"/>
      <c r="K169" s="244"/>
      <c r="M169" s="246">
        <f t="shared" si="10"/>
        <v>0</v>
      </c>
      <c r="N169" s="246">
        <f t="shared" si="11"/>
        <v>0</v>
      </c>
      <c r="O169" s="240"/>
      <c r="P169" s="240"/>
      <c r="Y169" s="239"/>
    </row>
    <row r="170" spans="3:25">
      <c r="C170" s="254">
        <v>3</v>
      </c>
      <c r="D170" s="253" t="s">
        <v>327</v>
      </c>
      <c r="E170" s="252"/>
      <c r="F170" s="252"/>
      <c r="G170" s="252"/>
      <c r="H170" s="252"/>
      <c r="I170" s="251">
        <v>8.0000000000000002E-3</v>
      </c>
      <c r="J170" s="244"/>
      <c r="K170" s="244"/>
      <c r="M170" s="246">
        <f t="shared" si="10"/>
        <v>0</v>
      </c>
      <c r="N170" s="246">
        <f t="shared" si="11"/>
        <v>0</v>
      </c>
      <c r="O170" s="240"/>
      <c r="P170" s="240"/>
      <c r="Y170" s="239"/>
    </row>
    <row r="171" spans="3:25">
      <c r="C171" s="254">
        <v>3</v>
      </c>
      <c r="D171" s="253" t="s">
        <v>326</v>
      </c>
      <c r="E171" s="252"/>
      <c r="F171" s="252"/>
      <c r="G171" s="252"/>
      <c r="H171" s="252"/>
      <c r="I171" s="251">
        <v>8.0000000000000002E-3</v>
      </c>
      <c r="J171" s="244"/>
      <c r="K171" s="244"/>
      <c r="M171" s="246">
        <f t="shared" si="10"/>
        <v>0</v>
      </c>
      <c r="N171" s="246">
        <f t="shared" si="11"/>
        <v>0</v>
      </c>
      <c r="O171" s="240"/>
      <c r="P171" s="240"/>
      <c r="Y171" s="239"/>
    </row>
    <row r="172" spans="3:25">
      <c r="C172" s="254">
        <v>3</v>
      </c>
      <c r="D172" s="253" t="s">
        <v>325</v>
      </c>
      <c r="E172" s="252"/>
      <c r="F172" s="252"/>
      <c r="G172" s="252"/>
      <c r="H172" s="252"/>
      <c r="I172" s="251">
        <v>8.0000000000000002E-3</v>
      </c>
      <c r="J172" s="244"/>
      <c r="K172" s="244"/>
      <c r="M172" s="246">
        <f t="shared" si="10"/>
        <v>0</v>
      </c>
      <c r="N172" s="246">
        <f t="shared" si="11"/>
        <v>0</v>
      </c>
      <c r="O172" s="240"/>
      <c r="P172" s="240"/>
      <c r="Y172" s="239"/>
    </row>
    <row r="173" spans="3:25">
      <c r="C173" s="254">
        <v>3</v>
      </c>
      <c r="D173" s="253" t="s">
        <v>324</v>
      </c>
      <c r="E173" s="252"/>
      <c r="F173" s="252"/>
      <c r="G173" s="252"/>
      <c r="H173" s="252"/>
      <c r="I173" s="251">
        <v>8.0000000000000002E-3</v>
      </c>
      <c r="J173" s="244"/>
      <c r="K173" s="244"/>
      <c r="M173" s="246">
        <f t="shared" si="10"/>
        <v>0</v>
      </c>
      <c r="N173" s="246">
        <f t="shared" si="11"/>
        <v>0</v>
      </c>
      <c r="O173" s="240"/>
      <c r="P173" s="240"/>
      <c r="Y173" s="239"/>
    </row>
    <row r="174" spans="3:25">
      <c r="C174" s="254">
        <v>3</v>
      </c>
      <c r="D174" s="253" t="s">
        <v>323</v>
      </c>
      <c r="E174" s="252"/>
      <c r="F174" s="252"/>
      <c r="G174" s="252"/>
      <c r="H174" s="252"/>
      <c r="I174" s="251">
        <v>2E-3</v>
      </c>
      <c r="J174" s="244"/>
      <c r="K174" s="244"/>
      <c r="M174" s="246">
        <f t="shared" si="10"/>
        <v>0</v>
      </c>
      <c r="N174" s="246">
        <f t="shared" si="11"/>
        <v>0</v>
      </c>
      <c r="O174" s="240"/>
      <c r="P174" s="240"/>
      <c r="Y174" s="239"/>
    </row>
    <row r="175" spans="3:25">
      <c r="C175" s="254">
        <v>3</v>
      </c>
      <c r="D175" s="253" t="s">
        <v>322</v>
      </c>
      <c r="E175" s="252"/>
      <c r="F175" s="252"/>
      <c r="G175" s="252"/>
      <c r="H175" s="252"/>
      <c r="I175" s="251">
        <v>2E-3</v>
      </c>
      <c r="J175" s="244"/>
      <c r="K175" s="244"/>
      <c r="M175" s="246">
        <f t="shared" si="10"/>
        <v>0</v>
      </c>
      <c r="N175" s="246">
        <f t="shared" si="11"/>
        <v>0</v>
      </c>
      <c r="O175" s="240"/>
      <c r="P175" s="240"/>
      <c r="Y175" s="239"/>
    </row>
    <row r="176" spans="3:25">
      <c r="C176" s="254">
        <v>3</v>
      </c>
      <c r="D176" s="253" t="s">
        <v>321</v>
      </c>
      <c r="E176" s="252"/>
      <c r="F176" s="252"/>
      <c r="G176" s="252"/>
      <c r="H176" s="252"/>
      <c r="I176" s="251">
        <v>2E-3</v>
      </c>
      <c r="J176" s="244"/>
      <c r="K176" s="244"/>
      <c r="M176" s="246">
        <f t="shared" si="10"/>
        <v>0</v>
      </c>
      <c r="N176" s="246">
        <f t="shared" si="11"/>
        <v>0</v>
      </c>
      <c r="O176" s="240"/>
      <c r="P176" s="240"/>
      <c r="Y176" s="239"/>
    </row>
    <row r="177" spans="3:25">
      <c r="C177" s="254">
        <v>3</v>
      </c>
      <c r="D177" s="253" t="s">
        <v>320</v>
      </c>
      <c r="E177" s="252"/>
      <c r="F177" s="252"/>
      <c r="G177" s="252"/>
      <c r="H177" s="252"/>
      <c r="I177" s="251">
        <v>8.0000000000000002E-3</v>
      </c>
      <c r="J177" s="244"/>
      <c r="K177" s="244"/>
      <c r="M177" s="246">
        <f t="shared" si="10"/>
        <v>0</v>
      </c>
      <c r="N177" s="246">
        <f t="shared" si="11"/>
        <v>0</v>
      </c>
      <c r="O177" s="240"/>
      <c r="P177" s="240"/>
      <c r="Y177" s="239"/>
    </row>
    <row r="178" spans="3:25">
      <c r="C178" s="254">
        <v>3</v>
      </c>
      <c r="D178" s="253" t="s">
        <v>319</v>
      </c>
      <c r="E178" s="252"/>
      <c r="F178" s="252"/>
      <c r="G178" s="252"/>
      <c r="H178" s="252"/>
      <c r="I178" s="251">
        <v>8.0000000000000002E-3</v>
      </c>
      <c r="J178" s="244"/>
      <c r="K178" s="244"/>
      <c r="M178" s="246">
        <f t="shared" si="10"/>
        <v>0</v>
      </c>
      <c r="N178" s="246">
        <f t="shared" si="11"/>
        <v>0</v>
      </c>
      <c r="O178" s="240"/>
      <c r="P178" s="240"/>
      <c r="Y178" s="239"/>
    </row>
    <row r="179" spans="3:25">
      <c r="C179" s="254">
        <v>3</v>
      </c>
      <c r="D179" s="253" t="s">
        <v>318</v>
      </c>
      <c r="E179" s="252"/>
      <c r="F179" s="252"/>
      <c r="G179" s="252"/>
      <c r="H179" s="252"/>
      <c r="I179" s="251">
        <v>2E-3</v>
      </c>
      <c r="J179" s="244"/>
      <c r="K179" s="244"/>
      <c r="M179" s="246">
        <f t="shared" si="10"/>
        <v>0</v>
      </c>
      <c r="N179" s="246">
        <f t="shared" si="11"/>
        <v>0</v>
      </c>
      <c r="O179" s="240"/>
      <c r="P179" s="240"/>
      <c r="Y179" s="239"/>
    </row>
    <row r="180" spans="3:25">
      <c r="C180" s="254">
        <v>3</v>
      </c>
      <c r="D180" s="253" t="s">
        <v>317</v>
      </c>
      <c r="E180" s="252"/>
      <c r="F180" s="252"/>
      <c r="G180" s="252"/>
      <c r="H180" s="252"/>
      <c r="I180" s="251">
        <v>8.0000000000000002E-3</v>
      </c>
      <c r="J180" s="244"/>
      <c r="K180" s="244"/>
      <c r="M180" s="246">
        <f t="shared" si="10"/>
        <v>0</v>
      </c>
      <c r="N180" s="246">
        <f t="shared" si="11"/>
        <v>0</v>
      </c>
      <c r="O180" s="240"/>
      <c r="P180" s="240"/>
      <c r="Y180" s="239"/>
    </row>
    <row r="181" spans="3:25">
      <c r="C181" s="254">
        <v>3</v>
      </c>
      <c r="D181" s="253" t="s">
        <v>316</v>
      </c>
      <c r="E181" s="252"/>
      <c r="F181" s="252"/>
      <c r="G181" s="252"/>
      <c r="H181" s="252"/>
      <c r="I181" s="251">
        <v>4.0000000000000001E-3</v>
      </c>
      <c r="J181" s="244"/>
      <c r="K181" s="244"/>
      <c r="M181" s="246">
        <f t="shared" si="10"/>
        <v>0</v>
      </c>
      <c r="N181" s="246">
        <f t="shared" si="11"/>
        <v>0</v>
      </c>
      <c r="O181" s="240"/>
      <c r="P181" s="240"/>
      <c r="Y181" s="239"/>
    </row>
    <row r="182" spans="3:25">
      <c r="C182" s="254">
        <v>4</v>
      </c>
      <c r="D182" s="253" t="s">
        <v>315</v>
      </c>
      <c r="E182" s="252"/>
      <c r="F182" s="252"/>
      <c r="G182" s="252"/>
      <c r="H182" s="252"/>
      <c r="I182" s="251">
        <v>2E-3</v>
      </c>
      <c r="J182" s="244"/>
      <c r="K182" s="244"/>
      <c r="M182" s="246">
        <f t="shared" si="10"/>
        <v>0</v>
      </c>
      <c r="N182" s="246">
        <f t="shared" si="11"/>
        <v>0</v>
      </c>
      <c r="O182" s="240"/>
      <c r="P182" s="240"/>
      <c r="Y182" s="239"/>
    </row>
    <row r="183" spans="3:25">
      <c r="C183" s="254">
        <v>4</v>
      </c>
      <c r="D183" s="253" t="s">
        <v>314</v>
      </c>
      <c r="E183" s="252"/>
      <c r="F183" s="252"/>
      <c r="G183" s="252"/>
      <c r="H183" s="252"/>
      <c r="I183" s="251">
        <v>2E-3</v>
      </c>
      <c r="J183" s="244"/>
      <c r="K183" s="244"/>
      <c r="M183" s="246">
        <f t="shared" si="10"/>
        <v>0</v>
      </c>
      <c r="N183" s="246">
        <f t="shared" si="11"/>
        <v>0</v>
      </c>
      <c r="O183" s="240"/>
      <c r="P183" s="240"/>
      <c r="Y183" s="239"/>
    </row>
    <row r="184" spans="3:25">
      <c r="C184" s="254">
        <v>4</v>
      </c>
      <c r="D184" s="253" t="s">
        <v>313</v>
      </c>
      <c r="E184" s="252"/>
      <c r="F184" s="252"/>
      <c r="G184" s="252"/>
      <c r="H184" s="252"/>
      <c r="I184" s="251">
        <v>2E-3</v>
      </c>
      <c r="J184" s="244"/>
      <c r="K184" s="244"/>
      <c r="M184" s="246">
        <f t="shared" si="10"/>
        <v>0</v>
      </c>
      <c r="N184" s="246">
        <f t="shared" si="11"/>
        <v>0</v>
      </c>
      <c r="O184" s="240"/>
      <c r="P184" s="240"/>
      <c r="Y184" s="239"/>
    </row>
    <row r="185" spans="3:25">
      <c r="C185" s="254">
        <v>4</v>
      </c>
      <c r="D185" s="253" t="s">
        <v>312</v>
      </c>
      <c r="E185" s="252"/>
      <c r="F185" s="252"/>
      <c r="G185" s="252"/>
      <c r="H185" s="252"/>
      <c r="I185" s="251">
        <v>2E-3</v>
      </c>
      <c r="J185" s="244"/>
      <c r="K185" s="244"/>
      <c r="M185" s="246">
        <f t="shared" si="10"/>
        <v>0</v>
      </c>
      <c r="N185" s="246">
        <f t="shared" si="11"/>
        <v>0</v>
      </c>
      <c r="O185" s="240"/>
      <c r="P185" s="240"/>
      <c r="Y185" s="239"/>
    </row>
    <row r="186" spans="3:25">
      <c r="C186" s="254">
        <v>4</v>
      </c>
      <c r="D186" s="253" t="s">
        <v>311</v>
      </c>
      <c r="E186" s="252"/>
      <c r="F186" s="252"/>
      <c r="G186" s="252"/>
      <c r="H186" s="252"/>
      <c r="I186" s="251">
        <v>2E-3</v>
      </c>
      <c r="J186" s="244"/>
      <c r="K186" s="244"/>
      <c r="M186" s="246">
        <f t="shared" si="10"/>
        <v>0</v>
      </c>
      <c r="N186" s="246">
        <f t="shared" si="11"/>
        <v>0</v>
      </c>
      <c r="O186" s="240"/>
      <c r="P186" s="240"/>
      <c r="Y186" s="239"/>
    </row>
    <row r="187" spans="3:25">
      <c r="C187" s="254">
        <v>4</v>
      </c>
      <c r="D187" s="253" t="s">
        <v>310</v>
      </c>
      <c r="E187" s="252"/>
      <c r="F187" s="252"/>
      <c r="G187" s="252"/>
      <c r="H187" s="252"/>
      <c r="I187" s="251">
        <v>2E-3</v>
      </c>
      <c r="J187" s="244"/>
      <c r="K187" s="244"/>
      <c r="M187" s="246">
        <f t="shared" si="10"/>
        <v>0</v>
      </c>
      <c r="N187" s="246">
        <f t="shared" si="11"/>
        <v>0</v>
      </c>
      <c r="O187" s="240"/>
      <c r="P187" s="240"/>
      <c r="Y187" s="239"/>
    </row>
    <row r="188" spans="3:25">
      <c r="C188" s="254">
        <v>4</v>
      </c>
      <c r="D188" s="253" t="s">
        <v>309</v>
      </c>
      <c r="E188" s="252"/>
      <c r="F188" s="252"/>
      <c r="G188" s="252"/>
      <c r="H188" s="252"/>
      <c r="I188" s="251">
        <v>2E-3</v>
      </c>
      <c r="J188" s="244"/>
      <c r="K188" s="244"/>
      <c r="M188" s="246">
        <f t="shared" si="10"/>
        <v>0</v>
      </c>
      <c r="N188" s="246">
        <f t="shared" si="11"/>
        <v>0</v>
      </c>
      <c r="O188" s="240"/>
      <c r="P188" s="240"/>
      <c r="Y188" s="239"/>
    </row>
    <row r="189" spans="3:25">
      <c r="C189" s="254">
        <v>4</v>
      </c>
      <c r="D189" s="253" t="s">
        <v>308</v>
      </c>
      <c r="E189" s="252"/>
      <c r="F189" s="252"/>
      <c r="G189" s="252"/>
      <c r="H189" s="252"/>
      <c r="I189" s="251">
        <v>2E-3</v>
      </c>
      <c r="J189" s="244"/>
      <c r="K189" s="244"/>
      <c r="M189" s="246">
        <f t="shared" si="10"/>
        <v>0</v>
      </c>
      <c r="N189" s="246">
        <f t="shared" si="11"/>
        <v>0</v>
      </c>
      <c r="O189" s="240"/>
      <c r="P189" s="240"/>
      <c r="Y189" s="239"/>
    </row>
    <row r="190" spans="3:25">
      <c r="C190" s="254">
        <v>4</v>
      </c>
      <c r="D190" s="253" t="s">
        <v>307</v>
      </c>
      <c r="E190" s="252"/>
      <c r="F190" s="252"/>
      <c r="G190" s="252"/>
      <c r="H190" s="252"/>
      <c r="I190" s="251">
        <v>2E-3</v>
      </c>
      <c r="J190" s="244"/>
      <c r="K190" s="244"/>
      <c r="M190" s="246">
        <f t="shared" si="10"/>
        <v>0</v>
      </c>
      <c r="N190" s="246">
        <f t="shared" si="11"/>
        <v>0</v>
      </c>
      <c r="O190" s="240"/>
      <c r="P190" s="240"/>
      <c r="Y190" s="239"/>
    </row>
    <row r="191" spans="3:25">
      <c r="C191" s="254">
        <v>4</v>
      </c>
      <c r="D191" s="253" t="s">
        <v>306</v>
      </c>
      <c r="E191" s="252"/>
      <c r="F191" s="252"/>
      <c r="G191" s="252"/>
      <c r="H191" s="252"/>
      <c r="I191" s="251">
        <v>2E-3</v>
      </c>
      <c r="J191" s="244"/>
      <c r="K191" s="244"/>
      <c r="M191" s="246">
        <f t="shared" si="10"/>
        <v>0</v>
      </c>
      <c r="N191" s="246">
        <f t="shared" si="11"/>
        <v>0</v>
      </c>
      <c r="O191" s="240"/>
      <c r="P191" s="240"/>
      <c r="Y191" s="239"/>
    </row>
    <row r="192" spans="3:25">
      <c r="C192" s="254">
        <v>4</v>
      </c>
      <c r="D192" s="253" t="s">
        <v>305</v>
      </c>
      <c r="E192" s="252"/>
      <c r="F192" s="252"/>
      <c r="G192" s="252"/>
      <c r="H192" s="252"/>
      <c r="I192" s="251">
        <v>2E-3</v>
      </c>
      <c r="J192" s="244"/>
      <c r="K192" s="244"/>
      <c r="M192" s="246">
        <f t="shared" si="10"/>
        <v>0</v>
      </c>
      <c r="N192" s="246">
        <f t="shared" si="11"/>
        <v>0</v>
      </c>
      <c r="O192" s="240"/>
      <c r="P192" s="240"/>
      <c r="Y192" s="239"/>
    </row>
    <row r="193" spans="3:25">
      <c r="C193" s="254">
        <v>4</v>
      </c>
      <c r="D193" s="253" t="s">
        <v>304</v>
      </c>
      <c r="E193" s="252"/>
      <c r="F193" s="252"/>
      <c r="G193" s="252"/>
      <c r="H193" s="252"/>
      <c r="I193" s="251">
        <v>2E-3</v>
      </c>
      <c r="J193" s="244"/>
      <c r="K193" s="244"/>
      <c r="M193" s="246">
        <f t="shared" si="10"/>
        <v>0</v>
      </c>
      <c r="N193" s="246">
        <f t="shared" si="11"/>
        <v>0</v>
      </c>
      <c r="O193" s="240"/>
      <c r="P193" s="240"/>
      <c r="Y193" s="239"/>
    </row>
    <row r="194" spans="3:25">
      <c r="C194" s="254">
        <v>4</v>
      </c>
      <c r="D194" s="253" t="s">
        <v>303</v>
      </c>
      <c r="E194" s="252"/>
      <c r="F194" s="252"/>
      <c r="G194" s="252"/>
      <c r="H194" s="252"/>
      <c r="I194" s="251">
        <v>2E-3</v>
      </c>
      <c r="J194" s="244"/>
      <c r="K194" s="244"/>
      <c r="M194" s="246">
        <f t="shared" si="10"/>
        <v>0</v>
      </c>
      <c r="N194" s="246">
        <f t="shared" si="11"/>
        <v>0</v>
      </c>
      <c r="O194" s="240"/>
      <c r="P194" s="240"/>
      <c r="Y194" s="239"/>
    </row>
    <row r="195" spans="3:25">
      <c r="C195" s="254">
        <v>4</v>
      </c>
      <c r="D195" s="253" t="s">
        <v>302</v>
      </c>
      <c r="E195" s="252"/>
      <c r="F195" s="252"/>
      <c r="G195" s="252"/>
      <c r="H195" s="252"/>
      <c r="I195" s="251">
        <v>2E-3</v>
      </c>
      <c r="J195" s="244"/>
      <c r="K195" s="244"/>
      <c r="M195" s="246">
        <f t="shared" si="10"/>
        <v>0</v>
      </c>
      <c r="N195" s="246">
        <f t="shared" si="11"/>
        <v>0</v>
      </c>
      <c r="O195" s="240"/>
      <c r="P195" s="240"/>
      <c r="Y195" s="239"/>
    </row>
    <row r="196" spans="3:25">
      <c r="C196" s="254">
        <v>4</v>
      </c>
      <c r="D196" s="253" t="s">
        <v>301</v>
      </c>
      <c r="E196" s="252"/>
      <c r="F196" s="252"/>
      <c r="G196" s="252"/>
      <c r="H196" s="252"/>
      <c r="I196" s="251">
        <v>2E-3</v>
      </c>
      <c r="J196" s="244"/>
      <c r="K196" s="244"/>
      <c r="M196" s="246">
        <f t="shared" si="10"/>
        <v>0</v>
      </c>
      <c r="N196" s="246">
        <f t="shared" si="11"/>
        <v>0</v>
      </c>
      <c r="O196" s="240"/>
      <c r="P196" s="240"/>
      <c r="Y196" s="239"/>
    </row>
    <row r="197" spans="3:25">
      <c r="C197" s="254">
        <v>4</v>
      </c>
      <c r="D197" s="253" t="s">
        <v>300</v>
      </c>
      <c r="E197" s="252"/>
      <c r="F197" s="252"/>
      <c r="G197" s="252"/>
      <c r="H197" s="252"/>
      <c r="I197" s="251">
        <v>2E-3</v>
      </c>
      <c r="J197" s="244"/>
      <c r="K197" s="244"/>
      <c r="M197" s="246">
        <f t="shared" si="10"/>
        <v>0</v>
      </c>
      <c r="N197" s="246">
        <f t="shared" si="11"/>
        <v>0</v>
      </c>
      <c r="O197" s="240"/>
      <c r="P197" s="240"/>
      <c r="Y197" s="239"/>
    </row>
    <row r="198" spans="3:25">
      <c r="C198" s="254">
        <v>4</v>
      </c>
      <c r="D198" s="253" t="s">
        <v>299</v>
      </c>
      <c r="E198" s="252"/>
      <c r="F198" s="252"/>
      <c r="G198" s="252"/>
      <c r="H198" s="252"/>
      <c r="I198" s="251">
        <v>2E-3</v>
      </c>
      <c r="J198" s="244"/>
      <c r="K198" s="244"/>
      <c r="M198" s="246">
        <f t="shared" si="10"/>
        <v>0</v>
      </c>
      <c r="N198" s="246">
        <f t="shared" si="11"/>
        <v>0</v>
      </c>
      <c r="O198" s="240"/>
      <c r="P198" s="240"/>
      <c r="Y198" s="239"/>
    </row>
    <row r="199" spans="3:25">
      <c r="C199" s="254">
        <v>4</v>
      </c>
      <c r="D199" s="253" t="s">
        <v>298</v>
      </c>
      <c r="E199" s="252"/>
      <c r="F199" s="252"/>
      <c r="G199" s="252"/>
      <c r="H199" s="252"/>
      <c r="I199" s="251">
        <v>2E-3</v>
      </c>
      <c r="J199" s="244"/>
      <c r="K199" s="244"/>
      <c r="M199" s="246">
        <f t="shared" si="10"/>
        <v>0</v>
      </c>
      <c r="N199" s="246">
        <f t="shared" si="11"/>
        <v>0</v>
      </c>
      <c r="O199" s="240"/>
      <c r="P199" s="240"/>
      <c r="Y199" s="239"/>
    </row>
    <row r="200" spans="3:25">
      <c r="C200" s="254">
        <v>4</v>
      </c>
      <c r="D200" s="253" t="s">
        <v>297</v>
      </c>
      <c r="E200" s="252"/>
      <c r="F200" s="252"/>
      <c r="G200" s="252"/>
      <c r="H200" s="252"/>
      <c r="I200" s="251">
        <v>2E-3</v>
      </c>
      <c r="J200" s="244"/>
      <c r="K200" s="244"/>
      <c r="M200" s="246">
        <f t="shared" si="10"/>
        <v>0</v>
      </c>
      <c r="N200" s="246">
        <f t="shared" si="11"/>
        <v>0</v>
      </c>
      <c r="O200" s="240"/>
      <c r="P200" s="240"/>
      <c r="Y200" s="239"/>
    </row>
    <row r="201" spans="3:25">
      <c r="C201" s="254">
        <v>4</v>
      </c>
      <c r="D201" s="253" t="s">
        <v>296</v>
      </c>
      <c r="E201" s="252"/>
      <c r="F201" s="252"/>
      <c r="G201" s="252"/>
      <c r="H201" s="252"/>
      <c r="I201" s="251">
        <v>2E-3</v>
      </c>
      <c r="J201" s="244"/>
      <c r="K201" s="244"/>
      <c r="M201" s="246">
        <f t="shared" si="10"/>
        <v>0</v>
      </c>
      <c r="N201" s="246">
        <f t="shared" si="11"/>
        <v>0</v>
      </c>
      <c r="O201" s="240"/>
      <c r="P201" s="240"/>
      <c r="Y201" s="239"/>
    </row>
    <row r="202" spans="3:25">
      <c r="C202" s="254">
        <v>4</v>
      </c>
      <c r="D202" s="253" t="s">
        <v>295</v>
      </c>
      <c r="E202" s="252"/>
      <c r="F202" s="252"/>
      <c r="G202" s="252"/>
      <c r="H202" s="252"/>
      <c r="I202" s="251">
        <v>2E-3</v>
      </c>
      <c r="J202" s="244"/>
      <c r="K202" s="244"/>
      <c r="M202" s="246">
        <f t="shared" ref="M202:M265" si="12">E$137*E202+F$137*F202+G$137*G202+H$137*H202</f>
        <v>0</v>
      </c>
      <c r="N202" s="246">
        <f t="shared" ref="N202:N265" si="13">M202*I202</f>
        <v>0</v>
      </c>
      <c r="O202" s="240"/>
      <c r="P202" s="240"/>
      <c r="Y202" s="239"/>
    </row>
    <row r="203" spans="3:25">
      <c r="C203" s="254">
        <v>4</v>
      </c>
      <c r="D203" s="253" t="s">
        <v>294</v>
      </c>
      <c r="E203" s="252"/>
      <c r="F203" s="252"/>
      <c r="G203" s="252"/>
      <c r="H203" s="252"/>
      <c r="I203" s="251">
        <v>2E-3</v>
      </c>
      <c r="J203" s="244"/>
      <c r="K203" s="244"/>
      <c r="M203" s="246">
        <f t="shared" si="12"/>
        <v>0</v>
      </c>
      <c r="N203" s="246">
        <f t="shared" si="13"/>
        <v>0</v>
      </c>
      <c r="O203" s="240"/>
      <c r="P203" s="240"/>
      <c r="Y203" s="239"/>
    </row>
    <row r="204" spans="3:25">
      <c r="C204" s="254">
        <v>5</v>
      </c>
      <c r="D204" s="253" t="s">
        <v>293</v>
      </c>
      <c r="E204" s="252"/>
      <c r="F204" s="252"/>
      <c r="G204" s="252"/>
      <c r="H204" s="252"/>
      <c r="I204" s="251">
        <v>2E-3</v>
      </c>
      <c r="J204" s="244"/>
      <c r="K204" s="244"/>
      <c r="M204" s="246">
        <f t="shared" si="12"/>
        <v>0</v>
      </c>
      <c r="N204" s="246">
        <f t="shared" si="13"/>
        <v>0</v>
      </c>
      <c r="O204" s="240"/>
      <c r="P204" s="240"/>
      <c r="Y204" s="239"/>
    </row>
    <row r="205" spans="3:25">
      <c r="C205" s="254">
        <v>5</v>
      </c>
      <c r="D205" s="253" t="s">
        <v>292</v>
      </c>
      <c r="E205" s="252"/>
      <c r="F205" s="252"/>
      <c r="G205" s="252"/>
      <c r="H205" s="252"/>
      <c r="I205" s="251">
        <v>2E-3</v>
      </c>
      <c r="J205" s="244"/>
      <c r="K205" s="244"/>
      <c r="M205" s="246">
        <f t="shared" si="12"/>
        <v>0</v>
      </c>
      <c r="N205" s="246">
        <f t="shared" si="13"/>
        <v>0</v>
      </c>
      <c r="O205" s="240"/>
      <c r="P205" s="240"/>
      <c r="Y205" s="239"/>
    </row>
    <row r="206" spans="3:25">
      <c r="C206" s="254">
        <v>5</v>
      </c>
      <c r="D206" s="253" t="s">
        <v>291</v>
      </c>
      <c r="E206" s="252"/>
      <c r="F206" s="252"/>
      <c r="G206" s="252"/>
      <c r="H206" s="252"/>
      <c r="I206" s="251">
        <v>1E-3</v>
      </c>
      <c r="J206" s="244"/>
      <c r="K206" s="244"/>
      <c r="M206" s="246">
        <f t="shared" si="12"/>
        <v>0</v>
      </c>
      <c r="N206" s="246">
        <f t="shared" si="13"/>
        <v>0</v>
      </c>
      <c r="O206" s="240"/>
      <c r="P206" s="240"/>
      <c r="Y206" s="239"/>
    </row>
    <row r="207" spans="3:25">
      <c r="C207" s="254">
        <v>5</v>
      </c>
      <c r="D207" s="253" t="s">
        <v>290</v>
      </c>
      <c r="E207" s="252"/>
      <c r="F207" s="252"/>
      <c r="G207" s="252"/>
      <c r="H207" s="252"/>
      <c r="I207" s="251">
        <v>1E-3</v>
      </c>
      <c r="J207" s="244"/>
      <c r="K207" s="244"/>
      <c r="M207" s="246">
        <f t="shared" si="12"/>
        <v>0</v>
      </c>
      <c r="N207" s="246">
        <f t="shared" si="13"/>
        <v>0</v>
      </c>
      <c r="O207" s="240"/>
      <c r="P207" s="240"/>
      <c r="Y207" s="239"/>
    </row>
    <row r="208" spans="3:25">
      <c r="C208" s="254">
        <v>5</v>
      </c>
      <c r="D208" s="253" t="s">
        <v>289</v>
      </c>
      <c r="E208" s="252"/>
      <c r="F208" s="252"/>
      <c r="G208" s="252"/>
      <c r="H208" s="252"/>
      <c r="I208" s="251">
        <v>1E-3</v>
      </c>
      <c r="J208" s="244"/>
      <c r="K208" s="244"/>
      <c r="M208" s="246">
        <f t="shared" si="12"/>
        <v>0</v>
      </c>
      <c r="N208" s="246">
        <f t="shared" si="13"/>
        <v>0</v>
      </c>
      <c r="O208" s="240"/>
      <c r="P208" s="240"/>
      <c r="Y208" s="239"/>
    </row>
    <row r="209" spans="3:25">
      <c r="C209" s="254">
        <v>5</v>
      </c>
      <c r="D209" s="253" t="s">
        <v>288</v>
      </c>
      <c r="E209" s="252"/>
      <c r="F209" s="252"/>
      <c r="G209" s="252"/>
      <c r="H209" s="252"/>
      <c r="I209" s="251">
        <v>1E-3</v>
      </c>
      <c r="J209" s="244"/>
      <c r="K209" s="244"/>
      <c r="M209" s="246">
        <f t="shared" si="12"/>
        <v>0</v>
      </c>
      <c r="N209" s="246">
        <f t="shared" si="13"/>
        <v>0</v>
      </c>
      <c r="O209" s="240"/>
      <c r="P209" s="240"/>
      <c r="Y209" s="239"/>
    </row>
    <row r="210" spans="3:25">
      <c r="C210" s="254">
        <v>5</v>
      </c>
      <c r="D210" s="253" t="s">
        <v>287</v>
      </c>
      <c r="E210" s="252"/>
      <c r="F210" s="252"/>
      <c r="G210" s="252"/>
      <c r="H210" s="252"/>
      <c r="I210" s="251">
        <v>1E-3</v>
      </c>
      <c r="J210" s="244"/>
      <c r="K210" s="244"/>
      <c r="M210" s="246">
        <f t="shared" si="12"/>
        <v>0</v>
      </c>
      <c r="N210" s="246">
        <f t="shared" si="13"/>
        <v>0</v>
      </c>
      <c r="O210" s="240"/>
      <c r="P210" s="240"/>
      <c r="Y210" s="239"/>
    </row>
    <row r="211" spans="3:25">
      <c r="C211" s="254">
        <v>5</v>
      </c>
      <c r="D211" s="253" t="s">
        <v>286</v>
      </c>
      <c r="E211" s="252"/>
      <c r="F211" s="252"/>
      <c r="G211" s="252"/>
      <c r="H211" s="252"/>
      <c r="I211" s="251">
        <v>1E-3</v>
      </c>
      <c r="J211" s="244"/>
      <c r="K211" s="244"/>
      <c r="M211" s="246">
        <f t="shared" si="12"/>
        <v>0</v>
      </c>
      <c r="N211" s="246">
        <f t="shared" si="13"/>
        <v>0</v>
      </c>
      <c r="O211" s="240"/>
      <c r="P211" s="240"/>
      <c r="Y211" s="239"/>
    </row>
    <row r="212" spans="3:25">
      <c r="C212" s="254">
        <v>5</v>
      </c>
      <c r="D212" s="253" t="s">
        <v>285</v>
      </c>
      <c r="E212" s="252"/>
      <c r="F212" s="252"/>
      <c r="G212" s="252"/>
      <c r="H212" s="252"/>
      <c r="I212" s="251">
        <v>1E-3</v>
      </c>
      <c r="J212" s="244"/>
      <c r="K212" s="244"/>
      <c r="M212" s="246">
        <f t="shared" si="12"/>
        <v>0</v>
      </c>
      <c r="N212" s="246">
        <f t="shared" si="13"/>
        <v>0</v>
      </c>
      <c r="O212" s="240"/>
      <c r="P212" s="240"/>
      <c r="Y212" s="239"/>
    </row>
    <row r="213" spans="3:25">
      <c r="C213" s="254">
        <v>5</v>
      </c>
      <c r="D213" s="253" t="s">
        <v>284</v>
      </c>
      <c r="E213" s="252"/>
      <c r="F213" s="252"/>
      <c r="G213" s="252"/>
      <c r="H213" s="252"/>
      <c r="I213" s="251">
        <v>1E-3</v>
      </c>
      <c r="J213" s="244"/>
      <c r="K213" s="244"/>
      <c r="M213" s="246">
        <f t="shared" si="12"/>
        <v>0</v>
      </c>
      <c r="N213" s="246">
        <f t="shared" si="13"/>
        <v>0</v>
      </c>
      <c r="O213" s="240"/>
      <c r="P213" s="240"/>
      <c r="Y213" s="239"/>
    </row>
    <row r="214" spans="3:25">
      <c r="C214" s="254">
        <v>5</v>
      </c>
      <c r="D214" s="253" t="s">
        <v>283</v>
      </c>
      <c r="E214" s="252"/>
      <c r="F214" s="252"/>
      <c r="G214" s="252"/>
      <c r="H214" s="252"/>
      <c r="I214" s="251">
        <v>1E-3</v>
      </c>
      <c r="J214" s="244"/>
      <c r="K214" s="244"/>
      <c r="M214" s="246">
        <f t="shared" si="12"/>
        <v>0</v>
      </c>
      <c r="N214" s="246">
        <f t="shared" si="13"/>
        <v>0</v>
      </c>
      <c r="O214" s="240"/>
      <c r="P214" s="240"/>
      <c r="Y214" s="239"/>
    </row>
    <row r="215" spans="3:25">
      <c r="C215" s="254">
        <v>5</v>
      </c>
      <c r="D215" s="253" t="s">
        <v>282</v>
      </c>
      <c r="E215" s="252"/>
      <c r="F215" s="252"/>
      <c r="G215" s="252"/>
      <c r="H215" s="252"/>
      <c r="I215" s="251">
        <v>1E-3</v>
      </c>
      <c r="J215" s="244"/>
      <c r="K215" s="244"/>
      <c r="M215" s="246">
        <f t="shared" si="12"/>
        <v>0</v>
      </c>
      <c r="N215" s="246">
        <f t="shared" si="13"/>
        <v>0</v>
      </c>
      <c r="O215" s="240"/>
      <c r="P215" s="240"/>
      <c r="Y215" s="239"/>
    </row>
    <row r="216" spans="3:25">
      <c r="C216" s="254">
        <v>5</v>
      </c>
      <c r="D216" s="253" t="s">
        <v>281</v>
      </c>
      <c r="E216" s="252"/>
      <c r="F216" s="252"/>
      <c r="G216" s="252"/>
      <c r="H216" s="252"/>
      <c r="I216" s="251">
        <v>1E-3</v>
      </c>
      <c r="J216" s="244"/>
      <c r="K216" s="244"/>
      <c r="M216" s="246">
        <f t="shared" si="12"/>
        <v>0</v>
      </c>
      <c r="N216" s="246">
        <f t="shared" si="13"/>
        <v>0</v>
      </c>
      <c r="O216" s="240"/>
      <c r="P216" s="240"/>
      <c r="Y216" s="239"/>
    </row>
    <row r="217" spans="3:25">
      <c r="C217" s="254">
        <v>5</v>
      </c>
      <c r="D217" s="253" t="s">
        <v>280</v>
      </c>
      <c r="E217" s="252"/>
      <c r="F217" s="252"/>
      <c r="G217" s="252"/>
      <c r="H217" s="252"/>
      <c r="I217" s="251">
        <v>1E-3</v>
      </c>
      <c r="J217" s="244"/>
      <c r="K217" s="244"/>
      <c r="M217" s="246">
        <f t="shared" si="12"/>
        <v>0</v>
      </c>
      <c r="N217" s="246">
        <f t="shared" si="13"/>
        <v>0</v>
      </c>
      <c r="O217" s="240"/>
      <c r="P217" s="240"/>
      <c r="Y217" s="239"/>
    </row>
    <row r="218" spans="3:25">
      <c r="C218" s="254">
        <v>5</v>
      </c>
      <c r="D218" s="253" t="s">
        <v>279</v>
      </c>
      <c r="E218" s="252"/>
      <c r="F218" s="252"/>
      <c r="G218" s="252"/>
      <c r="H218" s="252"/>
      <c r="I218" s="251">
        <v>1E-3</v>
      </c>
      <c r="J218" s="244"/>
      <c r="K218" s="244"/>
      <c r="M218" s="246">
        <f t="shared" si="12"/>
        <v>0</v>
      </c>
      <c r="N218" s="246">
        <f t="shared" si="13"/>
        <v>0</v>
      </c>
      <c r="O218" s="240"/>
      <c r="P218" s="240"/>
      <c r="Y218" s="239"/>
    </row>
    <row r="219" spans="3:25">
      <c r="C219" s="254">
        <v>5</v>
      </c>
      <c r="D219" s="253" t="s">
        <v>278</v>
      </c>
      <c r="E219" s="252"/>
      <c r="F219" s="252"/>
      <c r="G219" s="252"/>
      <c r="H219" s="252"/>
      <c r="I219" s="251">
        <v>1E-3</v>
      </c>
      <c r="J219" s="244"/>
      <c r="K219" s="244"/>
      <c r="M219" s="246">
        <f t="shared" si="12"/>
        <v>0</v>
      </c>
      <c r="N219" s="246">
        <f t="shared" si="13"/>
        <v>0</v>
      </c>
      <c r="O219" s="240"/>
      <c r="P219" s="240"/>
      <c r="Y219" s="239"/>
    </row>
    <row r="220" spans="3:25">
      <c r="C220" s="254">
        <v>5</v>
      </c>
      <c r="D220" s="253" t="s">
        <v>277</v>
      </c>
      <c r="E220" s="252"/>
      <c r="F220" s="252"/>
      <c r="G220" s="252"/>
      <c r="H220" s="252"/>
      <c r="I220" s="251">
        <v>1E-3</v>
      </c>
      <c r="J220" s="244"/>
      <c r="K220" s="244"/>
      <c r="M220" s="246">
        <f t="shared" si="12"/>
        <v>0</v>
      </c>
      <c r="N220" s="246">
        <f t="shared" si="13"/>
        <v>0</v>
      </c>
      <c r="O220" s="240"/>
      <c r="P220" s="240"/>
      <c r="Y220" s="239"/>
    </row>
    <row r="221" spans="3:25">
      <c r="C221" s="254">
        <v>5</v>
      </c>
      <c r="D221" s="253" t="s">
        <v>276</v>
      </c>
      <c r="E221" s="252"/>
      <c r="F221" s="252"/>
      <c r="G221" s="252"/>
      <c r="H221" s="252"/>
      <c r="I221" s="251">
        <v>1E-3</v>
      </c>
      <c r="J221" s="244"/>
      <c r="K221" s="244"/>
      <c r="M221" s="246">
        <f t="shared" si="12"/>
        <v>0</v>
      </c>
      <c r="N221" s="246">
        <f t="shared" si="13"/>
        <v>0</v>
      </c>
      <c r="O221" s="240"/>
      <c r="P221" s="240"/>
      <c r="Y221" s="239"/>
    </row>
    <row r="222" spans="3:25">
      <c r="C222" s="254">
        <v>5</v>
      </c>
      <c r="D222" s="253" t="s">
        <v>275</v>
      </c>
      <c r="E222" s="252"/>
      <c r="F222" s="252"/>
      <c r="G222" s="252"/>
      <c r="H222" s="252"/>
      <c r="I222" s="251">
        <v>1E-3</v>
      </c>
      <c r="J222" s="244"/>
      <c r="K222" s="244"/>
      <c r="M222" s="246">
        <f t="shared" si="12"/>
        <v>0</v>
      </c>
      <c r="N222" s="246">
        <f t="shared" si="13"/>
        <v>0</v>
      </c>
      <c r="O222" s="240"/>
      <c r="P222" s="240"/>
      <c r="Y222" s="239"/>
    </row>
    <row r="223" spans="3:25">
      <c r="C223" s="254">
        <v>5</v>
      </c>
      <c r="D223" s="253" t="s">
        <v>274</v>
      </c>
      <c r="E223" s="252"/>
      <c r="F223" s="252"/>
      <c r="G223" s="252"/>
      <c r="H223" s="252"/>
      <c r="I223" s="251">
        <v>1E-3</v>
      </c>
      <c r="J223" s="244"/>
      <c r="K223" s="244"/>
      <c r="M223" s="246">
        <f t="shared" si="12"/>
        <v>0</v>
      </c>
      <c r="N223" s="246">
        <f t="shared" si="13"/>
        <v>0</v>
      </c>
      <c r="O223" s="240"/>
      <c r="P223" s="240"/>
      <c r="Y223" s="239"/>
    </row>
    <row r="224" spans="3:25">
      <c r="C224" s="254">
        <v>5</v>
      </c>
      <c r="D224" s="253" t="s">
        <v>273</v>
      </c>
      <c r="E224" s="252"/>
      <c r="F224" s="252"/>
      <c r="G224" s="252"/>
      <c r="H224" s="252"/>
      <c r="I224" s="251">
        <v>1E-3</v>
      </c>
      <c r="J224" s="244"/>
      <c r="K224" s="244"/>
      <c r="M224" s="246">
        <f t="shared" si="12"/>
        <v>0</v>
      </c>
      <c r="N224" s="246">
        <f t="shared" si="13"/>
        <v>0</v>
      </c>
      <c r="O224" s="240"/>
      <c r="P224" s="240"/>
      <c r="Y224" s="239"/>
    </row>
    <row r="225" spans="3:25">
      <c r="C225" s="254">
        <v>6</v>
      </c>
      <c r="D225" s="253" t="s">
        <v>272</v>
      </c>
      <c r="E225" s="252"/>
      <c r="F225" s="252"/>
      <c r="G225" s="252"/>
      <c r="H225" s="252"/>
      <c r="I225" s="251">
        <v>1E-3</v>
      </c>
      <c r="J225" s="244"/>
      <c r="K225" s="244"/>
      <c r="M225" s="246">
        <f t="shared" si="12"/>
        <v>0</v>
      </c>
      <c r="N225" s="246">
        <f t="shared" si="13"/>
        <v>0</v>
      </c>
      <c r="O225" s="240"/>
      <c r="P225" s="240"/>
      <c r="Y225" s="239"/>
    </row>
    <row r="226" spans="3:25">
      <c r="C226" s="254">
        <v>6</v>
      </c>
      <c r="D226" s="253" t="s">
        <v>271</v>
      </c>
      <c r="E226" s="252"/>
      <c r="F226" s="252"/>
      <c r="G226" s="252"/>
      <c r="H226" s="252"/>
      <c r="I226" s="251">
        <v>1E-3</v>
      </c>
      <c r="J226" s="244"/>
      <c r="K226" s="244"/>
      <c r="M226" s="246">
        <f t="shared" si="12"/>
        <v>0</v>
      </c>
      <c r="N226" s="246">
        <f t="shared" si="13"/>
        <v>0</v>
      </c>
      <c r="O226" s="240"/>
      <c r="P226" s="240"/>
      <c r="Y226" s="239"/>
    </row>
    <row r="227" spans="3:25">
      <c r="C227" s="254">
        <v>6</v>
      </c>
      <c r="D227" s="253" t="s">
        <v>270</v>
      </c>
      <c r="E227" s="252"/>
      <c r="F227" s="252"/>
      <c r="G227" s="252"/>
      <c r="H227" s="252"/>
      <c r="I227" s="251">
        <v>1E-3</v>
      </c>
      <c r="J227" s="244"/>
      <c r="K227" s="244"/>
      <c r="M227" s="246">
        <f t="shared" si="12"/>
        <v>0</v>
      </c>
      <c r="N227" s="246">
        <f t="shared" si="13"/>
        <v>0</v>
      </c>
      <c r="O227" s="240"/>
      <c r="P227" s="240"/>
      <c r="Y227" s="239"/>
    </row>
    <row r="228" spans="3:25">
      <c r="C228" s="254">
        <v>6</v>
      </c>
      <c r="D228" s="253" t="s">
        <v>269</v>
      </c>
      <c r="E228" s="252"/>
      <c r="F228" s="252"/>
      <c r="G228" s="252"/>
      <c r="H228" s="252"/>
      <c r="I228" s="251">
        <v>1E-3</v>
      </c>
      <c r="J228" s="244"/>
      <c r="K228" s="244"/>
      <c r="M228" s="246">
        <f t="shared" si="12"/>
        <v>0</v>
      </c>
      <c r="N228" s="246">
        <f t="shared" si="13"/>
        <v>0</v>
      </c>
      <c r="O228" s="240"/>
      <c r="P228" s="240"/>
      <c r="Y228" s="239"/>
    </row>
    <row r="229" spans="3:25">
      <c r="C229" s="254">
        <v>6</v>
      </c>
      <c r="D229" s="253" t="s">
        <v>268</v>
      </c>
      <c r="E229" s="252"/>
      <c r="F229" s="252"/>
      <c r="G229" s="252"/>
      <c r="H229" s="252"/>
      <c r="I229" s="251">
        <v>1E-3</v>
      </c>
      <c r="J229" s="244"/>
      <c r="K229" s="244"/>
      <c r="M229" s="246">
        <f t="shared" si="12"/>
        <v>0</v>
      </c>
      <c r="N229" s="246">
        <f t="shared" si="13"/>
        <v>0</v>
      </c>
      <c r="O229" s="240"/>
      <c r="P229" s="240"/>
      <c r="Y229" s="239"/>
    </row>
    <row r="230" spans="3:25">
      <c r="C230" s="254">
        <v>6</v>
      </c>
      <c r="D230" s="253" t="s">
        <v>267</v>
      </c>
      <c r="E230" s="252"/>
      <c r="F230" s="252"/>
      <c r="G230" s="252"/>
      <c r="H230" s="252"/>
      <c r="I230" s="251">
        <v>1E-3</v>
      </c>
      <c r="J230" s="244"/>
      <c r="K230" s="244"/>
      <c r="M230" s="246">
        <f t="shared" si="12"/>
        <v>0</v>
      </c>
      <c r="N230" s="246">
        <f t="shared" si="13"/>
        <v>0</v>
      </c>
      <c r="O230" s="240"/>
      <c r="P230" s="240"/>
      <c r="Y230" s="239"/>
    </row>
    <row r="231" spans="3:25">
      <c r="C231" s="254">
        <v>6</v>
      </c>
      <c r="D231" s="253" t="s">
        <v>266</v>
      </c>
      <c r="E231" s="252"/>
      <c r="F231" s="252"/>
      <c r="G231" s="252"/>
      <c r="H231" s="252"/>
      <c r="I231" s="251">
        <v>1E-3</v>
      </c>
      <c r="J231" s="244"/>
      <c r="K231" s="244"/>
      <c r="M231" s="246">
        <f t="shared" si="12"/>
        <v>0</v>
      </c>
      <c r="N231" s="246">
        <f t="shared" si="13"/>
        <v>0</v>
      </c>
      <c r="O231" s="240"/>
      <c r="P231" s="240"/>
      <c r="Y231" s="239"/>
    </row>
    <row r="232" spans="3:25">
      <c r="C232" s="254">
        <v>6</v>
      </c>
      <c r="D232" s="253" t="s">
        <v>265</v>
      </c>
      <c r="E232" s="252"/>
      <c r="F232" s="252"/>
      <c r="G232" s="252"/>
      <c r="H232" s="252"/>
      <c r="I232" s="251">
        <v>1E-3</v>
      </c>
      <c r="J232" s="244"/>
      <c r="K232" s="244"/>
      <c r="M232" s="246">
        <f t="shared" si="12"/>
        <v>0</v>
      </c>
      <c r="N232" s="246">
        <f t="shared" si="13"/>
        <v>0</v>
      </c>
      <c r="O232" s="240"/>
      <c r="P232" s="240"/>
      <c r="Y232" s="239"/>
    </row>
    <row r="233" spans="3:25">
      <c r="C233" s="254">
        <v>6</v>
      </c>
      <c r="D233" s="253" t="s">
        <v>264</v>
      </c>
      <c r="E233" s="252"/>
      <c r="F233" s="252"/>
      <c r="G233" s="252"/>
      <c r="H233" s="252"/>
      <c r="I233" s="251">
        <v>1E-3</v>
      </c>
      <c r="J233" s="244"/>
      <c r="K233" s="244"/>
      <c r="M233" s="246">
        <f t="shared" si="12"/>
        <v>0</v>
      </c>
      <c r="N233" s="246">
        <f t="shared" si="13"/>
        <v>0</v>
      </c>
      <c r="O233" s="240"/>
      <c r="P233" s="240"/>
      <c r="Y233" s="239"/>
    </row>
    <row r="234" spans="3:25">
      <c r="C234" s="254">
        <v>6</v>
      </c>
      <c r="D234" s="253" t="s">
        <v>263</v>
      </c>
      <c r="E234" s="252"/>
      <c r="F234" s="252"/>
      <c r="G234" s="252"/>
      <c r="H234" s="252"/>
      <c r="I234" s="251">
        <v>1E-3</v>
      </c>
      <c r="J234" s="244"/>
      <c r="K234" s="244"/>
      <c r="M234" s="246">
        <f t="shared" si="12"/>
        <v>0</v>
      </c>
      <c r="N234" s="246">
        <f t="shared" si="13"/>
        <v>0</v>
      </c>
      <c r="O234" s="240"/>
      <c r="P234" s="240"/>
      <c r="Y234" s="239"/>
    </row>
    <row r="235" spans="3:25">
      <c r="C235" s="254">
        <v>6</v>
      </c>
      <c r="D235" s="253" t="s">
        <v>262</v>
      </c>
      <c r="E235" s="252"/>
      <c r="F235" s="252"/>
      <c r="G235" s="252"/>
      <c r="H235" s="252"/>
      <c r="I235" s="251">
        <v>1E-3</v>
      </c>
      <c r="J235" s="244"/>
      <c r="K235" s="244"/>
      <c r="M235" s="246">
        <f t="shared" si="12"/>
        <v>0</v>
      </c>
      <c r="N235" s="246">
        <f t="shared" si="13"/>
        <v>0</v>
      </c>
      <c r="O235" s="240"/>
      <c r="P235" s="240"/>
      <c r="Y235" s="239"/>
    </row>
    <row r="236" spans="3:25">
      <c r="C236" s="254">
        <v>6</v>
      </c>
      <c r="D236" s="253" t="s">
        <v>261</v>
      </c>
      <c r="E236" s="252"/>
      <c r="F236" s="252"/>
      <c r="G236" s="252"/>
      <c r="H236" s="252"/>
      <c r="I236" s="251">
        <v>1E-3</v>
      </c>
      <c r="J236" s="244"/>
      <c r="K236" s="244"/>
      <c r="M236" s="246">
        <f t="shared" si="12"/>
        <v>0</v>
      </c>
      <c r="N236" s="246">
        <f t="shared" si="13"/>
        <v>0</v>
      </c>
      <c r="O236" s="240"/>
      <c r="P236" s="240"/>
      <c r="Y236" s="239"/>
    </row>
    <row r="237" spans="3:25">
      <c r="C237" s="254">
        <v>6</v>
      </c>
      <c r="D237" s="253" t="s">
        <v>260</v>
      </c>
      <c r="E237" s="252"/>
      <c r="F237" s="252"/>
      <c r="G237" s="252"/>
      <c r="H237" s="252"/>
      <c r="I237" s="251">
        <v>1E-3</v>
      </c>
      <c r="J237" s="244"/>
      <c r="K237" s="244"/>
      <c r="M237" s="246">
        <f t="shared" si="12"/>
        <v>0</v>
      </c>
      <c r="N237" s="246">
        <f t="shared" si="13"/>
        <v>0</v>
      </c>
      <c r="O237" s="240"/>
      <c r="P237" s="240"/>
      <c r="Y237" s="239"/>
    </row>
    <row r="238" spans="3:25">
      <c r="C238" s="254">
        <v>6</v>
      </c>
      <c r="D238" s="253" t="s">
        <v>259</v>
      </c>
      <c r="E238" s="252"/>
      <c r="F238" s="252"/>
      <c r="G238" s="252"/>
      <c r="H238" s="252"/>
      <c r="I238" s="251">
        <v>1E-3</v>
      </c>
      <c r="J238" s="244"/>
      <c r="K238" s="244"/>
      <c r="M238" s="246">
        <f t="shared" si="12"/>
        <v>0</v>
      </c>
      <c r="N238" s="246">
        <f t="shared" si="13"/>
        <v>0</v>
      </c>
      <c r="O238" s="240"/>
      <c r="P238" s="240"/>
      <c r="Y238" s="239"/>
    </row>
    <row r="239" spans="3:25">
      <c r="C239" s="254">
        <v>6</v>
      </c>
      <c r="D239" s="253" t="s">
        <v>258</v>
      </c>
      <c r="E239" s="252"/>
      <c r="F239" s="252"/>
      <c r="G239" s="252"/>
      <c r="H239" s="252"/>
      <c r="I239" s="251">
        <v>1E-3</v>
      </c>
      <c r="J239" s="244"/>
      <c r="K239" s="244"/>
      <c r="M239" s="246">
        <f t="shared" si="12"/>
        <v>0</v>
      </c>
      <c r="N239" s="246">
        <f t="shared" si="13"/>
        <v>0</v>
      </c>
      <c r="O239" s="240"/>
      <c r="P239" s="240"/>
      <c r="Y239" s="239"/>
    </row>
    <row r="240" spans="3:25">
      <c r="C240" s="254">
        <v>6</v>
      </c>
      <c r="D240" s="253" t="s">
        <v>257</v>
      </c>
      <c r="E240" s="252"/>
      <c r="F240" s="252"/>
      <c r="G240" s="252"/>
      <c r="H240" s="252"/>
      <c r="I240" s="251">
        <v>1E-3</v>
      </c>
      <c r="J240" s="244"/>
      <c r="K240" s="244"/>
      <c r="M240" s="246">
        <f t="shared" si="12"/>
        <v>0</v>
      </c>
      <c r="N240" s="246">
        <f t="shared" si="13"/>
        <v>0</v>
      </c>
      <c r="O240" s="240"/>
      <c r="P240" s="240"/>
      <c r="Y240" s="239"/>
    </row>
    <row r="241" spans="3:25">
      <c r="C241" s="254">
        <v>6</v>
      </c>
      <c r="D241" s="253" t="s">
        <v>256</v>
      </c>
      <c r="E241" s="252"/>
      <c r="F241" s="252"/>
      <c r="G241" s="252"/>
      <c r="H241" s="252"/>
      <c r="I241" s="251">
        <v>1E-3</v>
      </c>
      <c r="J241" s="244"/>
      <c r="K241" s="244"/>
      <c r="M241" s="246">
        <f t="shared" si="12"/>
        <v>0</v>
      </c>
      <c r="N241" s="246">
        <f t="shared" si="13"/>
        <v>0</v>
      </c>
      <c r="O241" s="240"/>
      <c r="P241" s="240"/>
      <c r="Y241" s="239"/>
    </row>
    <row r="242" spans="3:25">
      <c r="C242" s="254">
        <v>6</v>
      </c>
      <c r="D242" s="253" t="s">
        <v>255</v>
      </c>
      <c r="E242" s="252"/>
      <c r="F242" s="252"/>
      <c r="G242" s="252"/>
      <c r="H242" s="252"/>
      <c r="I242" s="251">
        <v>1E-3</v>
      </c>
      <c r="J242" s="244"/>
      <c r="K242" s="244"/>
      <c r="M242" s="246">
        <f t="shared" si="12"/>
        <v>0</v>
      </c>
      <c r="N242" s="246">
        <f t="shared" si="13"/>
        <v>0</v>
      </c>
      <c r="O242" s="240"/>
      <c r="P242" s="240"/>
      <c r="Y242" s="239"/>
    </row>
    <row r="243" spans="3:25">
      <c r="C243" s="254">
        <v>6</v>
      </c>
      <c r="D243" s="253" t="s">
        <v>254</v>
      </c>
      <c r="E243" s="252"/>
      <c r="F243" s="252"/>
      <c r="G243" s="252"/>
      <c r="H243" s="252"/>
      <c r="I243" s="251">
        <v>1E-3</v>
      </c>
      <c r="J243" s="244"/>
      <c r="K243" s="244"/>
      <c r="M243" s="246">
        <f t="shared" si="12"/>
        <v>0</v>
      </c>
      <c r="N243" s="246">
        <f t="shared" si="13"/>
        <v>0</v>
      </c>
      <c r="O243" s="240"/>
      <c r="P243" s="240"/>
      <c r="Y243" s="239"/>
    </row>
    <row r="244" spans="3:25">
      <c r="C244" s="254">
        <v>6</v>
      </c>
      <c r="D244" s="253" t="s">
        <v>253</v>
      </c>
      <c r="E244" s="252"/>
      <c r="F244" s="252"/>
      <c r="G244" s="252"/>
      <c r="H244" s="252"/>
      <c r="I244" s="251">
        <v>1E-3</v>
      </c>
      <c r="J244" s="244"/>
      <c r="K244" s="244"/>
      <c r="M244" s="246">
        <f t="shared" si="12"/>
        <v>0</v>
      </c>
      <c r="N244" s="246">
        <f t="shared" si="13"/>
        <v>0</v>
      </c>
      <c r="O244" s="240"/>
      <c r="P244" s="240"/>
      <c r="Y244" s="239"/>
    </row>
    <row r="245" spans="3:25">
      <c r="C245" s="254">
        <v>6</v>
      </c>
      <c r="D245" s="253" t="s">
        <v>252</v>
      </c>
      <c r="E245" s="252"/>
      <c r="F245" s="252"/>
      <c r="G245" s="252"/>
      <c r="H245" s="252"/>
      <c r="I245" s="251">
        <v>1E-3</v>
      </c>
      <c r="J245" s="244"/>
      <c r="K245" s="244"/>
      <c r="M245" s="246">
        <f t="shared" si="12"/>
        <v>0</v>
      </c>
      <c r="N245" s="246">
        <f t="shared" si="13"/>
        <v>0</v>
      </c>
      <c r="O245" s="240"/>
      <c r="P245" s="240"/>
      <c r="Y245" s="239"/>
    </row>
    <row r="246" spans="3:25">
      <c r="C246" s="254">
        <v>6</v>
      </c>
      <c r="D246" s="253" t="s">
        <v>251</v>
      </c>
      <c r="E246" s="252"/>
      <c r="F246" s="252"/>
      <c r="G246" s="252"/>
      <c r="H246" s="252"/>
      <c r="I246" s="251">
        <v>1E-3</v>
      </c>
      <c r="J246" s="244"/>
      <c r="K246" s="244"/>
      <c r="M246" s="246">
        <f t="shared" si="12"/>
        <v>0</v>
      </c>
      <c r="N246" s="246">
        <f t="shared" si="13"/>
        <v>0</v>
      </c>
      <c r="O246" s="240"/>
      <c r="P246" s="240"/>
      <c r="Y246" s="239"/>
    </row>
    <row r="247" spans="3:25">
      <c r="C247" s="254">
        <v>6</v>
      </c>
      <c r="D247" s="253" t="s">
        <v>250</v>
      </c>
      <c r="E247" s="252"/>
      <c r="F247" s="252"/>
      <c r="G247" s="252"/>
      <c r="H247" s="252"/>
      <c r="I247" s="251">
        <v>1E-3</v>
      </c>
      <c r="J247" s="244"/>
      <c r="K247" s="244"/>
      <c r="M247" s="246">
        <f t="shared" si="12"/>
        <v>0</v>
      </c>
      <c r="N247" s="246">
        <f t="shared" si="13"/>
        <v>0</v>
      </c>
      <c r="O247" s="240"/>
      <c r="P247" s="240"/>
      <c r="Y247" s="239"/>
    </row>
    <row r="248" spans="3:25">
      <c r="C248" s="254">
        <v>6</v>
      </c>
      <c r="D248" s="253" t="s">
        <v>249</v>
      </c>
      <c r="E248" s="252"/>
      <c r="F248" s="252"/>
      <c r="G248" s="252"/>
      <c r="H248" s="252"/>
      <c r="I248" s="251">
        <v>1E-3</v>
      </c>
      <c r="J248" s="244"/>
      <c r="K248" s="244"/>
      <c r="M248" s="246">
        <f t="shared" si="12"/>
        <v>0</v>
      </c>
      <c r="N248" s="246">
        <f t="shared" si="13"/>
        <v>0</v>
      </c>
      <c r="O248" s="240"/>
      <c r="P248" s="240"/>
      <c r="Y248" s="239"/>
    </row>
    <row r="249" spans="3:25">
      <c r="C249" s="254">
        <v>6</v>
      </c>
      <c r="D249" s="253" t="s">
        <v>248</v>
      </c>
      <c r="E249" s="252"/>
      <c r="F249" s="252"/>
      <c r="G249" s="252"/>
      <c r="H249" s="252"/>
      <c r="I249" s="251">
        <v>1E-3</v>
      </c>
      <c r="J249" s="244"/>
      <c r="K249" s="244"/>
      <c r="M249" s="246">
        <f t="shared" si="12"/>
        <v>0</v>
      </c>
      <c r="N249" s="246">
        <f t="shared" si="13"/>
        <v>0</v>
      </c>
      <c r="O249" s="240"/>
      <c r="P249" s="240"/>
      <c r="Y249" s="239"/>
    </row>
    <row r="250" spans="3:25">
      <c r="C250" s="254">
        <v>6</v>
      </c>
      <c r="D250" s="253" t="s">
        <v>247</v>
      </c>
      <c r="E250" s="252"/>
      <c r="F250" s="252"/>
      <c r="G250" s="252"/>
      <c r="H250" s="252"/>
      <c r="I250" s="251">
        <v>1E-3</v>
      </c>
      <c r="J250" s="244"/>
      <c r="K250" s="244"/>
      <c r="M250" s="246">
        <f t="shared" si="12"/>
        <v>0</v>
      </c>
      <c r="N250" s="246">
        <f t="shared" si="13"/>
        <v>0</v>
      </c>
      <c r="O250" s="240"/>
      <c r="P250" s="240"/>
      <c r="Y250" s="239"/>
    </row>
    <row r="251" spans="3:25">
      <c r="C251" s="254">
        <v>6</v>
      </c>
      <c r="D251" s="253" t="s">
        <v>246</v>
      </c>
      <c r="E251" s="252"/>
      <c r="F251" s="252"/>
      <c r="G251" s="252"/>
      <c r="H251" s="252"/>
      <c r="I251" s="251">
        <v>1E-3</v>
      </c>
      <c r="J251" s="244"/>
      <c r="K251" s="244"/>
      <c r="M251" s="246">
        <f t="shared" si="12"/>
        <v>0</v>
      </c>
      <c r="N251" s="246">
        <f t="shared" si="13"/>
        <v>0</v>
      </c>
      <c r="O251" s="240"/>
      <c r="P251" s="240"/>
      <c r="Y251" s="239"/>
    </row>
    <row r="252" spans="3:25">
      <c r="C252" s="254">
        <v>6</v>
      </c>
      <c r="D252" s="253" t="s">
        <v>245</v>
      </c>
      <c r="E252" s="252"/>
      <c r="F252" s="252"/>
      <c r="G252" s="252"/>
      <c r="H252" s="252"/>
      <c r="I252" s="251">
        <v>1E-3</v>
      </c>
      <c r="J252" s="244"/>
      <c r="K252" s="244"/>
      <c r="M252" s="246">
        <f t="shared" si="12"/>
        <v>0</v>
      </c>
      <c r="N252" s="246">
        <f t="shared" si="13"/>
        <v>0</v>
      </c>
      <c r="O252" s="240"/>
      <c r="P252" s="240"/>
      <c r="Y252" s="239"/>
    </row>
    <row r="253" spans="3:25">
      <c r="C253" s="254">
        <v>6</v>
      </c>
      <c r="D253" s="253" t="s">
        <v>244</v>
      </c>
      <c r="E253" s="252"/>
      <c r="F253" s="252"/>
      <c r="G253" s="252"/>
      <c r="H253" s="252"/>
      <c r="I253" s="251">
        <v>1E-3</v>
      </c>
      <c r="J253" s="244"/>
      <c r="K253" s="244"/>
      <c r="M253" s="246">
        <f t="shared" si="12"/>
        <v>0</v>
      </c>
      <c r="N253" s="246">
        <f t="shared" si="13"/>
        <v>0</v>
      </c>
      <c r="O253" s="240"/>
      <c r="P253" s="240"/>
      <c r="Y253" s="239"/>
    </row>
    <row r="254" spans="3:25">
      <c r="C254" s="254">
        <v>6</v>
      </c>
      <c r="D254" s="253" t="s">
        <v>243</v>
      </c>
      <c r="E254" s="252"/>
      <c r="F254" s="252"/>
      <c r="G254" s="252"/>
      <c r="H254" s="252"/>
      <c r="I254" s="251">
        <v>1E-3</v>
      </c>
      <c r="J254" s="244"/>
      <c r="K254" s="244"/>
      <c r="M254" s="246">
        <f t="shared" si="12"/>
        <v>0</v>
      </c>
      <c r="N254" s="246">
        <f t="shared" si="13"/>
        <v>0</v>
      </c>
      <c r="O254" s="240"/>
      <c r="P254" s="240"/>
      <c r="Y254" s="239"/>
    </row>
    <row r="255" spans="3:25">
      <c r="C255" s="254">
        <v>6</v>
      </c>
      <c r="D255" s="253" t="s">
        <v>242</v>
      </c>
      <c r="E255" s="252"/>
      <c r="F255" s="252"/>
      <c r="G255" s="252"/>
      <c r="H255" s="252"/>
      <c r="I255" s="251">
        <v>1E-3</v>
      </c>
      <c r="J255" s="244"/>
      <c r="K255" s="244"/>
      <c r="M255" s="246">
        <f t="shared" si="12"/>
        <v>0</v>
      </c>
      <c r="N255" s="246">
        <f t="shared" si="13"/>
        <v>0</v>
      </c>
      <c r="O255" s="240"/>
      <c r="P255" s="240"/>
      <c r="Y255" s="239"/>
    </row>
    <row r="256" spans="3:25">
      <c r="C256" s="254">
        <v>6</v>
      </c>
      <c r="D256" s="253" t="s">
        <v>241</v>
      </c>
      <c r="E256" s="252"/>
      <c r="F256" s="252"/>
      <c r="G256" s="252"/>
      <c r="H256" s="252"/>
      <c r="I256" s="251">
        <v>1E-3</v>
      </c>
      <c r="J256" s="244"/>
      <c r="K256" s="244"/>
      <c r="M256" s="246">
        <f t="shared" si="12"/>
        <v>0</v>
      </c>
      <c r="N256" s="246">
        <f t="shared" si="13"/>
        <v>0</v>
      </c>
      <c r="O256" s="240"/>
      <c r="P256" s="240"/>
      <c r="Y256" s="239"/>
    </row>
    <row r="257" spans="3:25">
      <c r="C257" s="254">
        <v>6</v>
      </c>
      <c r="D257" s="253" t="s">
        <v>240</v>
      </c>
      <c r="E257" s="252"/>
      <c r="F257" s="252"/>
      <c r="G257" s="252"/>
      <c r="H257" s="252"/>
      <c r="I257" s="251">
        <v>1E-3</v>
      </c>
      <c r="J257" s="244"/>
      <c r="K257" s="244"/>
      <c r="M257" s="246">
        <f t="shared" si="12"/>
        <v>0</v>
      </c>
      <c r="N257" s="246">
        <f t="shared" si="13"/>
        <v>0</v>
      </c>
      <c r="O257" s="240"/>
      <c r="P257" s="240"/>
      <c r="Y257" s="239"/>
    </row>
    <row r="258" spans="3:25">
      <c r="C258" s="254">
        <v>6</v>
      </c>
      <c r="D258" s="253" t="s">
        <v>239</v>
      </c>
      <c r="E258" s="252"/>
      <c r="F258" s="252"/>
      <c r="G258" s="252"/>
      <c r="H258" s="252"/>
      <c r="I258" s="251">
        <v>1E-3</v>
      </c>
      <c r="J258" s="244"/>
      <c r="K258" s="244"/>
      <c r="M258" s="246">
        <f t="shared" si="12"/>
        <v>0</v>
      </c>
      <c r="N258" s="246">
        <f t="shared" si="13"/>
        <v>0</v>
      </c>
      <c r="O258" s="240"/>
      <c r="P258" s="240"/>
      <c r="Y258" s="239"/>
    </row>
    <row r="259" spans="3:25">
      <c r="C259" s="254">
        <v>6</v>
      </c>
      <c r="D259" s="253" t="s">
        <v>238</v>
      </c>
      <c r="E259" s="252"/>
      <c r="F259" s="252"/>
      <c r="G259" s="252"/>
      <c r="H259" s="252"/>
      <c r="I259" s="251">
        <v>1E-3</v>
      </c>
      <c r="J259" s="244"/>
      <c r="K259" s="244"/>
      <c r="M259" s="246">
        <f t="shared" si="12"/>
        <v>0</v>
      </c>
      <c r="N259" s="246">
        <f t="shared" si="13"/>
        <v>0</v>
      </c>
      <c r="O259" s="240"/>
      <c r="P259" s="240"/>
      <c r="Y259" s="239"/>
    </row>
    <row r="260" spans="3:25">
      <c r="C260" s="254">
        <v>6</v>
      </c>
      <c r="D260" s="253" t="s">
        <v>237</v>
      </c>
      <c r="E260" s="252"/>
      <c r="F260" s="252"/>
      <c r="G260" s="252"/>
      <c r="H260" s="252"/>
      <c r="I260" s="251">
        <v>1E-3</v>
      </c>
      <c r="J260" s="244"/>
      <c r="K260" s="244"/>
      <c r="M260" s="246">
        <f t="shared" si="12"/>
        <v>0</v>
      </c>
      <c r="N260" s="246">
        <f t="shared" si="13"/>
        <v>0</v>
      </c>
      <c r="O260" s="240"/>
      <c r="P260" s="240"/>
      <c r="Y260" s="239"/>
    </row>
    <row r="261" spans="3:25">
      <c r="C261" s="254">
        <v>6</v>
      </c>
      <c r="D261" s="253" t="s">
        <v>236</v>
      </c>
      <c r="E261" s="252"/>
      <c r="F261" s="252"/>
      <c r="G261" s="252"/>
      <c r="H261" s="252"/>
      <c r="I261" s="251">
        <v>1E-3</v>
      </c>
      <c r="J261" s="244"/>
      <c r="K261" s="244"/>
      <c r="M261" s="246">
        <f t="shared" si="12"/>
        <v>0</v>
      </c>
      <c r="N261" s="246">
        <f t="shared" si="13"/>
        <v>0</v>
      </c>
      <c r="O261" s="240"/>
      <c r="P261" s="240"/>
      <c r="Y261" s="239"/>
    </row>
    <row r="262" spans="3:25">
      <c r="C262" s="254">
        <v>6</v>
      </c>
      <c r="D262" s="253" t="s">
        <v>235</v>
      </c>
      <c r="E262" s="252"/>
      <c r="F262" s="252"/>
      <c r="G262" s="252"/>
      <c r="H262" s="252"/>
      <c r="I262" s="251">
        <v>1E-3</v>
      </c>
      <c r="J262" s="244"/>
      <c r="K262" s="244"/>
      <c r="M262" s="246">
        <f t="shared" si="12"/>
        <v>0</v>
      </c>
      <c r="N262" s="246">
        <f t="shared" si="13"/>
        <v>0</v>
      </c>
      <c r="O262" s="240"/>
      <c r="P262" s="240"/>
      <c r="Y262" s="239"/>
    </row>
    <row r="263" spans="3:25">
      <c r="C263" s="254">
        <v>6</v>
      </c>
      <c r="D263" s="253" t="s">
        <v>234</v>
      </c>
      <c r="E263" s="252"/>
      <c r="F263" s="252"/>
      <c r="G263" s="252"/>
      <c r="H263" s="252"/>
      <c r="I263" s="251">
        <v>1E-3</v>
      </c>
      <c r="J263" s="244"/>
      <c r="K263" s="244"/>
      <c r="M263" s="246">
        <f t="shared" si="12"/>
        <v>0</v>
      </c>
      <c r="N263" s="246">
        <f t="shared" si="13"/>
        <v>0</v>
      </c>
      <c r="O263" s="240"/>
      <c r="P263" s="240"/>
      <c r="Y263" s="239"/>
    </row>
    <row r="264" spans="3:25">
      <c r="C264" s="254">
        <v>6</v>
      </c>
      <c r="D264" s="253" t="s">
        <v>233</v>
      </c>
      <c r="E264" s="252"/>
      <c r="F264" s="252"/>
      <c r="G264" s="252"/>
      <c r="H264" s="252"/>
      <c r="I264" s="251">
        <v>1E-3</v>
      </c>
      <c r="J264" s="244"/>
      <c r="K264" s="244"/>
      <c r="M264" s="246">
        <f t="shared" si="12"/>
        <v>0</v>
      </c>
      <c r="N264" s="246">
        <f t="shared" si="13"/>
        <v>0</v>
      </c>
      <c r="O264" s="240"/>
      <c r="P264" s="240"/>
      <c r="Y264" s="239"/>
    </row>
    <row r="265" spans="3:25">
      <c r="C265" s="254">
        <v>6</v>
      </c>
      <c r="D265" s="253" t="s">
        <v>232</v>
      </c>
      <c r="E265" s="252"/>
      <c r="F265" s="252"/>
      <c r="G265" s="252"/>
      <c r="H265" s="252"/>
      <c r="I265" s="251">
        <v>1E-3</v>
      </c>
      <c r="J265" s="244"/>
      <c r="K265" s="244"/>
      <c r="M265" s="246">
        <f t="shared" si="12"/>
        <v>0</v>
      </c>
      <c r="N265" s="246">
        <f t="shared" si="13"/>
        <v>0</v>
      </c>
      <c r="O265" s="240"/>
      <c r="P265" s="240"/>
      <c r="Y265" s="239"/>
    </row>
    <row r="266" spans="3:25">
      <c r="C266" s="254">
        <v>6</v>
      </c>
      <c r="D266" s="253" t="s">
        <v>231</v>
      </c>
      <c r="E266" s="252"/>
      <c r="F266" s="252"/>
      <c r="G266" s="252"/>
      <c r="H266" s="252"/>
      <c r="I266" s="251">
        <v>1E-3</v>
      </c>
      <c r="J266" s="244"/>
      <c r="K266" s="244"/>
      <c r="M266" s="246">
        <f t="shared" ref="M266:M329" si="14">E$137*E266+F$137*F266+G$137*G266+H$137*H266</f>
        <v>0</v>
      </c>
      <c r="N266" s="246">
        <f t="shared" ref="N266:N329" si="15">M266*I266</f>
        <v>0</v>
      </c>
      <c r="O266" s="240"/>
      <c r="P266" s="240"/>
      <c r="Y266" s="239"/>
    </row>
    <row r="267" spans="3:25">
      <c r="C267" s="254">
        <v>6</v>
      </c>
      <c r="D267" s="253" t="s">
        <v>230</v>
      </c>
      <c r="E267" s="252"/>
      <c r="F267" s="252"/>
      <c r="G267" s="252"/>
      <c r="H267" s="252"/>
      <c r="I267" s="251">
        <v>1E-3</v>
      </c>
      <c r="J267" s="244"/>
      <c r="K267" s="244"/>
      <c r="M267" s="246">
        <f t="shared" si="14"/>
        <v>0</v>
      </c>
      <c r="N267" s="246">
        <f t="shared" si="15"/>
        <v>0</v>
      </c>
      <c r="O267" s="240"/>
      <c r="P267" s="240"/>
      <c r="Y267" s="239"/>
    </row>
    <row r="268" spans="3:25">
      <c r="C268" s="254">
        <v>6</v>
      </c>
      <c r="D268" s="253" t="s">
        <v>229</v>
      </c>
      <c r="E268" s="252"/>
      <c r="F268" s="252"/>
      <c r="G268" s="252"/>
      <c r="H268" s="252"/>
      <c r="I268" s="251">
        <v>1E-3</v>
      </c>
      <c r="J268" s="244"/>
      <c r="K268" s="244"/>
      <c r="M268" s="246">
        <f t="shared" si="14"/>
        <v>0</v>
      </c>
      <c r="N268" s="246">
        <f t="shared" si="15"/>
        <v>0</v>
      </c>
      <c r="O268" s="240"/>
      <c r="P268" s="240"/>
      <c r="Y268" s="239"/>
    </row>
    <row r="269" spans="3:25">
      <c r="C269" s="254">
        <v>6</v>
      </c>
      <c r="D269" s="253" t="s">
        <v>228</v>
      </c>
      <c r="E269" s="252"/>
      <c r="F269" s="252"/>
      <c r="G269" s="252"/>
      <c r="H269" s="252"/>
      <c r="I269" s="251">
        <v>1E-3</v>
      </c>
      <c r="J269" s="244"/>
      <c r="K269" s="244"/>
      <c r="M269" s="246">
        <f t="shared" si="14"/>
        <v>0</v>
      </c>
      <c r="N269" s="246">
        <f t="shared" si="15"/>
        <v>0</v>
      </c>
      <c r="O269" s="240"/>
      <c r="P269" s="240"/>
      <c r="Y269" s="239"/>
    </row>
    <row r="270" spans="3:25">
      <c r="C270" s="254">
        <v>6</v>
      </c>
      <c r="D270" s="253" t="s">
        <v>227</v>
      </c>
      <c r="E270" s="252"/>
      <c r="F270" s="252"/>
      <c r="G270" s="252"/>
      <c r="H270" s="252"/>
      <c r="I270" s="251">
        <v>1E-3</v>
      </c>
      <c r="J270" s="244"/>
      <c r="K270" s="244"/>
      <c r="M270" s="246">
        <f t="shared" si="14"/>
        <v>0</v>
      </c>
      <c r="N270" s="246">
        <f t="shared" si="15"/>
        <v>0</v>
      </c>
      <c r="O270" s="240"/>
      <c r="P270" s="240"/>
      <c r="Y270" s="239"/>
    </row>
    <row r="271" spans="3:25">
      <c r="C271" s="254">
        <v>6</v>
      </c>
      <c r="D271" s="253" t="s">
        <v>226</v>
      </c>
      <c r="E271" s="252"/>
      <c r="F271" s="252"/>
      <c r="G271" s="252"/>
      <c r="H271" s="252"/>
      <c r="I271" s="251">
        <v>1E-3</v>
      </c>
      <c r="J271" s="244"/>
      <c r="K271" s="244"/>
      <c r="M271" s="246">
        <f t="shared" si="14"/>
        <v>0</v>
      </c>
      <c r="N271" s="246">
        <f t="shared" si="15"/>
        <v>0</v>
      </c>
      <c r="O271" s="240"/>
      <c r="P271" s="240"/>
      <c r="Y271" s="239"/>
    </row>
    <row r="272" spans="3:25">
      <c r="C272" s="254">
        <v>6</v>
      </c>
      <c r="D272" s="253" t="s">
        <v>225</v>
      </c>
      <c r="E272" s="252"/>
      <c r="F272" s="252"/>
      <c r="G272" s="252"/>
      <c r="H272" s="252"/>
      <c r="I272" s="251">
        <v>1E-3</v>
      </c>
      <c r="J272" s="244"/>
      <c r="K272" s="244"/>
      <c r="M272" s="246">
        <f t="shared" si="14"/>
        <v>0</v>
      </c>
      <c r="N272" s="246">
        <f t="shared" si="15"/>
        <v>0</v>
      </c>
      <c r="O272" s="240"/>
      <c r="P272" s="240"/>
      <c r="Y272" s="239"/>
    </row>
    <row r="273" spans="3:25">
      <c r="C273" s="254">
        <v>6</v>
      </c>
      <c r="D273" s="253" t="s">
        <v>224</v>
      </c>
      <c r="E273" s="252"/>
      <c r="F273" s="252"/>
      <c r="G273" s="252"/>
      <c r="H273" s="252"/>
      <c r="I273" s="251">
        <v>1E-3</v>
      </c>
      <c r="J273" s="244"/>
      <c r="K273" s="244"/>
      <c r="M273" s="246">
        <f t="shared" si="14"/>
        <v>0</v>
      </c>
      <c r="N273" s="246">
        <f t="shared" si="15"/>
        <v>0</v>
      </c>
      <c r="O273" s="240"/>
      <c r="P273" s="240"/>
      <c r="Y273" s="239"/>
    </row>
    <row r="274" spans="3:25">
      <c r="C274" s="254">
        <v>6</v>
      </c>
      <c r="D274" s="253" t="s">
        <v>223</v>
      </c>
      <c r="E274" s="252"/>
      <c r="F274" s="252"/>
      <c r="G274" s="252"/>
      <c r="H274" s="252"/>
      <c r="I274" s="251">
        <v>1E-3</v>
      </c>
      <c r="J274" s="244"/>
      <c r="K274" s="244"/>
      <c r="M274" s="246">
        <f t="shared" si="14"/>
        <v>0</v>
      </c>
      <c r="N274" s="246">
        <f t="shared" si="15"/>
        <v>0</v>
      </c>
      <c r="O274" s="240"/>
      <c r="P274" s="240"/>
      <c r="Y274" s="239"/>
    </row>
    <row r="275" spans="3:25">
      <c r="C275" s="254">
        <v>6</v>
      </c>
      <c r="D275" s="253" t="s">
        <v>222</v>
      </c>
      <c r="E275" s="252"/>
      <c r="F275" s="252"/>
      <c r="G275" s="252"/>
      <c r="H275" s="252"/>
      <c r="I275" s="251">
        <v>1E-3</v>
      </c>
      <c r="J275" s="244"/>
      <c r="K275" s="244"/>
      <c r="M275" s="246">
        <f t="shared" si="14"/>
        <v>0</v>
      </c>
      <c r="N275" s="246">
        <f t="shared" si="15"/>
        <v>0</v>
      </c>
      <c r="O275" s="240"/>
      <c r="P275" s="240"/>
      <c r="Y275" s="239"/>
    </row>
    <row r="276" spans="3:25">
      <c r="C276" s="254">
        <v>6</v>
      </c>
      <c r="D276" s="253" t="s">
        <v>221</v>
      </c>
      <c r="E276" s="252"/>
      <c r="F276" s="252"/>
      <c r="G276" s="252"/>
      <c r="H276" s="252"/>
      <c r="I276" s="251">
        <v>1E-3</v>
      </c>
      <c r="J276" s="244"/>
      <c r="K276" s="244"/>
      <c r="M276" s="246">
        <f t="shared" si="14"/>
        <v>0</v>
      </c>
      <c r="N276" s="246">
        <f t="shared" si="15"/>
        <v>0</v>
      </c>
      <c r="O276" s="240"/>
      <c r="P276" s="240"/>
      <c r="Y276" s="239"/>
    </row>
    <row r="277" spans="3:25">
      <c r="C277" s="254">
        <v>6</v>
      </c>
      <c r="D277" s="253" t="s">
        <v>220</v>
      </c>
      <c r="E277" s="252"/>
      <c r="F277" s="252"/>
      <c r="G277" s="252"/>
      <c r="H277" s="252"/>
      <c r="I277" s="251">
        <v>1E-3</v>
      </c>
      <c r="J277" s="244"/>
      <c r="K277" s="244"/>
      <c r="M277" s="246">
        <f t="shared" si="14"/>
        <v>0</v>
      </c>
      <c r="N277" s="246">
        <f t="shared" si="15"/>
        <v>0</v>
      </c>
      <c r="O277" s="240"/>
      <c r="P277" s="240"/>
      <c r="Y277" s="239"/>
    </row>
    <row r="278" spans="3:25">
      <c r="C278" s="254">
        <v>7</v>
      </c>
      <c r="D278" s="253" t="s">
        <v>219</v>
      </c>
      <c r="E278" s="252"/>
      <c r="F278" s="252"/>
      <c r="G278" s="252"/>
      <c r="H278" s="252"/>
      <c r="I278" s="251">
        <v>1E-3</v>
      </c>
      <c r="J278" s="244"/>
      <c r="K278" s="244"/>
      <c r="M278" s="246">
        <f t="shared" si="14"/>
        <v>0</v>
      </c>
      <c r="N278" s="246">
        <f t="shared" si="15"/>
        <v>0</v>
      </c>
      <c r="O278" s="240"/>
      <c r="P278" s="240"/>
      <c r="Y278" s="239"/>
    </row>
    <row r="279" spans="3:25">
      <c r="C279" s="254">
        <v>7</v>
      </c>
      <c r="D279" s="253" t="s">
        <v>218</v>
      </c>
      <c r="E279" s="252"/>
      <c r="F279" s="252"/>
      <c r="G279" s="252"/>
      <c r="H279" s="252"/>
      <c r="I279" s="251">
        <v>1E-3</v>
      </c>
      <c r="J279" s="244"/>
      <c r="K279" s="244"/>
      <c r="M279" s="246">
        <f t="shared" si="14"/>
        <v>0</v>
      </c>
      <c r="N279" s="246">
        <f t="shared" si="15"/>
        <v>0</v>
      </c>
      <c r="O279" s="240"/>
      <c r="P279" s="240"/>
      <c r="Y279" s="239"/>
    </row>
    <row r="280" spans="3:25">
      <c r="C280" s="254">
        <v>7</v>
      </c>
      <c r="D280" s="253" t="s">
        <v>217</v>
      </c>
      <c r="E280" s="252"/>
      <c r="F280" s="252"/>
      <c r="G280" s="252"/>
      <c r="H280" s="252"/>
      <c r="I280" s="251">
        <v>1E-3</v>
      </c>
      <c r="J280" s="244"/>
      <c r="K280" s="244"/>
      <c r="M280" s="246">
        <f t="shared" si="14"/>
        <v>0</v>
      </c>
      <c r="N280" s="246">
        <f t="shared" si="15"/>
        <v>0</v>
      </c>
      <c r="O280" s="240"/>
      <c r="P280" s="240"/>
      <c r="Y280" s="239"/>
    </row>
    <row r="281" spans="3:25">
      <c r="C281" s="254">
        <v>7</v>
      </c>
      <c r="D281" s="253" t="s">
        <v>216</v>
      </c>
      <c r="E281" s="252"/>
      <c r="F281" s="252"/>
      <c r="G281" s="252"/>
      <c r="H281" s="252"/>
      <c r="I281" s="251">
        <v>1E-3</v>
      </c>
      <c r="J281" s="244"/>
      <c r="K281" s="244"/>
      <c r="M281" s="246">
        <f t="shared" si="14"/>
        <v>0</v>
      </c>
      <c r="N281" s="246">
        <f t="shared" si="15"/>
        <v>0</v>
      </c>
      <c r="O281" s="240"/>
      <c r="P281" s="240"/>
      <c r="Y281" s="239"/>
    </row>
    <row r="282" spans="3:25">
      <c r="C282" s="254">
        <v>7</v>
      </c>
      <c r="D282" s="253" t="s">
        <v>215</v>
      </c>
      <c r="E282" s="252"/>
      <c r="F282" s="252"/>
      <c r="G282" s="252"/>
      <c r="H282" s="252"/>
      <c r="I282" s="251">
        <v>1E-3</v>
      </c>
      <c r="J282" s="244"/>
      <c r="K282" s="244"/>
      <c r="M282" s="246">
        <f t="shared" si="14"/>
        <v>0</v>
      </c>
      <c r="N282" s="246">
        <f t="shared" si="15"/>
        <v>0</v>
      </c>
      <c r="O282" s="240"/>
      <c r="P282" s="240"/>
      <c r="Y282" s="239"/>
    </row>
    <row r="283" spans="3:25">
      <c r="C283" s="254">
        <v>7</v>
      </c>
      <c r="D283" s="253" t="s">
        <v>214</v>
      </c>
      <c r="E283" s="252"/>
      <c r="F283" s="252"/>
      <c r="G283" s="252"/>
      <c r="H283" s="252"/>
      <c r="I283" s="251">
        <v>1E-3</v>
      </c>
      <c r="J283" s="244"/>
      <c r="K283" s="244"/>
      <c r="M283" s="246">
        <f t="shared" si="14"/>
        <v>0</v>
      </c>
      <c r="N283" s="246">
        <f t="shared" si="15"/>
        <v>0</v>
      </c>
      <c r="O283" s="240"/>
      <c r="P283" s="240"/>
      <c r="Y283" s="239"/>
    </row>
    <row r="284" spans="3:25">
      <c r="C284" s="254">
        <v>7</v>
      </c>
      <c r="D284" s="253" t="s">
        <v>213</v>
      </c>
      <c r="E284" s="252"/>
      <c r="F284" s="252"/>
      <c r="G284" s="252"/>
      <c r="H284" s="252"/>
      <c r="I284" s="251">
        <v>1E-3</v>
      </c>
      <c r="J284" s="244"/>
      <c r="K284" s="244"/>
      <c r="M284" s="246">
        <f t="shared" si="14"/>
        <v>0</v>
      </c>
      <c r="N284" s="246">
        <f t="shared" si="15"/>
        <v>0</v>
      </c>
      <c r="O284" s="240"/>
      <c r="P284" s="240"/>
      <c r="Y284" s="239"/>
    </row>
    <row r="285" spans="3:25">
      <c r="C285" s="254">
        <v>7</v>
      </c>
      <c r="D285" s="253" t="s">
        <v>212</v>
      </c>
      <c r="E285" s="252"/>
      <c r="F285" s="252"/>
      <c r="G285" s="252"/>
      <c r="H285" s="252"/>
      <c r="I285" s="251">
        <v>1E-3</v>
      </c>
      <c r="J285" s="244"/>
      <c r="K285" s="244"/>
      <c r="M285" s="246">
        <f t="shared" si="14"/>
        <v>0</v>
      </c>
      <c r="N285" s="246">
        <f t="shared" si="15"/>
        <v>0</v>
      </c>
      <c r="O285" s="240"/>
      <c r="P285" s="240"/>
      <c r="Y285" s="239"/>
    </row>
    <row r="286" spans="3:25">
      <c r="C286" s="254">
        <v>7</v>
      </c>
      <c r="D286" s="253" t="s">
        <v>211</v>
      </c>
      <c r="E286" s="252"/>
      <c r="F286" s="252"/>
      <c r="G286" s="252"/>
      <c r="H286" s="252"/>
      <c r="I286" s="251">
        <v>1E-3</v>
      </c>
      <c r="J286" s="244"/>
      <c r="K286" s="244"/>
      <c r="M286" s="246">
        <f t="shared" si="14"/>
        <v>0</v>
      </c>
      <c r="N286" s="246">
        <f t="shared" si="15"/>
        <v>0</v>
      </c>
      <c r="O286" s="240"/>
      <c r="P286" s="240"/>
      <c r="Y286" s="239"/>
    </row>
    <row r="287" spans="3:25">
      <c r="C287" s="254">
        <v>7</v>
      </c>
      <c r="D287" s="253" t="s">
        <v>210</v>
      </c>
      <c r="E287" s="252"/>
      <c r="F287" s="252"/>
      <c r="G287" s="252"/>
      <c r="H287" s="252"/>
      <c r="I287" s="251">
        <v>1E-3</v>
      </c>
      <c r="J287" s="244"/>
      <c r="K287" s="244"/>
      <c r="M287" s="246">
        <f t="shared" si="14"/>
        <v>0</v>
      </c>
      <c r="N287" s="246">
        <f t="shared" si="15"/>
        <v>0</v>
      </c>
      <c r="O287" s="240"/>
      <c r="P287" s="240"/>
      <c r="Y287" s="239"/>
    </row>
    <row r="288" spans="3:25">
      <c r="C288" s="254">
        <v>7</v>
      </c>
      <c r="D288" s="253" t="s">
        <v>209</v>
      </c>
      <c r="E288" s="252"/>
      <c r="F288" s="252"/>
      <c r="G288" s="252"/>
      <c r="H288" s="252"/>
      <c r="I288" s="251">
        <v>1E-3</v>
      </c>
      <c r="J288" s="244"/>
      <c r="K288" s="244"/>
      <c r="M288" s="246">
        <f t="shared" si="14"/>
        <v>0</v>
      </c>
      <c r="N288" s="246">
        <f t="shared" si="15"/>
        <v>0</v>
      </c>
      <c r="O288" s="240"/>
      <c r="P288" s="240"/>
      <c r="Y288" s="239"/>
    </row>
    <row r="289" spans="3:25">
      <c r="C289" s="254">
        <v>7</v>
      </c>
      <c r="D289" s="253" t="s">
        <v>208</v>
      </c>
      <c r="E289" s="252"/>
      <c r="F289" s="252"/>
      <c r="G289" s="252"/>
      <c r="H289" s="252"/>
      <c r="I289" s="251">
        <v>1E-3</v>
      </c>
      <c r="J289" s="244"/>
      <c r="K289" s="244"/>
      <c r="M289" s="246">
        <f t="shared" si="14"/>
        <v>0</v>
      </c>
      <c r="N289" s="246">
        <f t="shared" si="15"/>
        <v>0</v>
      </c>
      <c r="O289" s="240"/>
      <c r="P289" s="240"/>
      <c r="Y289" s="239"/>
    </row>
    <row r="290" spans="3:25">
      <c r="C290" s="254">
        <v>7</v>
      </c>
      <c r="D290" s="253" t="s">
        <v>207</v>
      </c>
      <c r="E290" s="252"/>
      <c r="F290" s="252"/>
      <c r="G290" s="252"/>
      <c r="H290" s="252"/>
      <c r="I290" s="251">
        <v>1E-3</v>
      </c>
      <c r="J290" s="244"/>
      <c r="K290" s="244"/>
      <c r="M290" s="246">
        <f t="shared" si="14"/>
        <v>0</v>
      </c>
      <c r="N290" s="246">
        <f t="shared" si="15"/>
        <v>0</v>
      </c>
      <c r="O290" s="240"/>
      <c r="P290" s="240"/>
      <c r="Y290" s="239"/>
    </row>
    <row r="291" spans="3:25">
      <c r="C291" s="254">
        <v>7</v>
      </c>
      <c r="D291" s="253" t="s">
        <v>206</v>
      </c>
      <c r="E291" s="252"/>
      <c r="F291" s="252"/>
      <c r="G291" s="252"/>
      <c r="H291" s="252"/>
      <c r="I291" s="251">
        <v>1E-3</v>
      </c>
      <c r="J291" s="244"/>
      <c r="K291" s="244"/>
      <c r="M291" s="246">
        <f t="shared" si="14"/>
        <v>0</v>
      </c>
      <c r="N291" s="246">
        <f t="shared" si="15"/>
        <v>0</v>
      </c>
      <c r="O291" s="240"/>
      <c r="P291" s="240"/>
      <c r="Y291" s="239"/>
    </row>
    <row r="292" spans="3:25">
      <c r="C292" s="254">
        <v>7</v>
      </c>
      <c r="D292" s="253" t="s">
        <v>205</v>
      </c>
      <c r="E292" s="252"/>
      <c r="F292" s="252"/>
      <c r="G292" s="252"/>
      <c r="H292" s="252"/>
      <c r="I292" s="251">
        <v>1E-3</v>
      </c>
      <c r="J292" s="244"/>
      <c r="K292" s="244"/>
      <c r="M292" s="246">
        <f t="shared" si="14"/>
        <v>0</v>
      </c>
      <c r="N292" s="246">
        <f t="shared" si="15"/>
        <v>0</v>
      </c>
      <c r="O292" s="240"/>
      <c r="P292" s="240"/>
      <c r="Y292" s="239"/>
    </row>
    <row r="293" spans="3:25">
      <c r="C293" s="254">
        <v>7</v>
      </c>
      <c r="D293" s="253" t="s">
        <v>204</v>
      </c>
      <c r="E293" s="252"/>
      <c r="F293" s="252"/>
      <c r="G293" s="252"/>
      <c r="H293" s="252"/>
      <c r="I293" s="251">
        <v>1E-3</v>
      </c>
      <c r="J293" s="244"/>
      <c r="K293" s="244"/>
      <c r="M293" s="246">
        <f t="shared" si="14"/>
        <v>0</v>
      </c>
      <c r="N293" s="246">
        <f t="shared" si="15"/>
        <v>0</v>
      </c>
      <c r="O293" s="240"/>
      <c r="P293" s="240"/>
      <c r="Y293" s="239"/>
    </row>
    <row r="294" spans="3:25">
      <c r="C294" s="254">
        <v>7</v>
      </c>
      <c r="D294" s="253" t="s">
        <v>203</v>
      </c>
      <c r="E294" s="252"/>
      <c r="F294" s="252"/>
      <c r="G294" s="252"/>
      <c r="H294" s="252"/>
      <c r="I294" s="251">
        <v>1E-3</v>
      </c>
      <c r="J294" s="244"/>
      <c r="K294" s="244"/>
      <c r="M294" s="246">
        <f t="shared" si="14"/>
        <v>0</v>
      </c>
      <c r="N294" s="246">
        <f t="shared" si="15"/>
        <v>0</v>
      </c>
      <c r="O294" s="240"/>
      <c r="P294" s="240"/>
      <c r="Y294" s="239"/>
    </row>
    <row r="295" spans="3:25">
      <c r="C295" s="254">
        <v>7</v>
      </c>
      <c r="D295" s="253" t="s">
        <v>202</v>
      </c>
      <c r="E295" s="252"/>
      <c r="F295" s="252"/>
      <c r="G295" s="252"/>
      <c r="H295" s="252"/>
      <c r="I295" s="251">
        <v>1E-3</v>
      </c>
      <c r="J295" s="244"/>
      <c r="K295" s="244"/>
      <c r="M295" s="246">
        <f t="shared" si="14"/>
        <v>0</v>
      </c>
      <c r="N295" s="246">
        <f t="shared" si="15"/>
        <v>0</v>
      </c>
      <c r="O295" s="240"/>
      <c r="P295" s="240"/>
      <c r="Y295" s="239"/>
    </row>
    <row r="296" spans="3:25">
      <c r="C296" s="254">
        <v>7</v>
      </c>
      <c r="D296" s="253" t="s">
        <v>201</v>
      </c>
      <c r="E296" s="252"/>
      <c r="F296" s="252"/>
      <c r="G296" s="252"/>
      <c r="H296" s="252"/>
      <c r="I296" s="251">
        <v>1E-3</v>
      </c>
      <c r="J296" s="244"/>
      <c r="K296" s="244"/>
      <c r="M296" s="246">
        <f t="shared" si="14"/>
        <v>0</v>
      </c>
      <c r="N296" s="246">
        <f t="shared" si="15"/>
        <v>0</v>
      </c>
      <c r="O296" s="240"/>
      <c r="P296" s="240"/>
      <c r="Y296" s="239"/>
    </row>
    <row r="297" spans="3:25">
      <c r="C297" s="254">
        <v>7</v>
      </c>
      <c r="D297" s="253" t="s">
        <v>200</v>
      </c>
      <c r="E297" s="252"/>
      <c r="F297" s="252"/>
      <c r="G297" s="252"/>
      <c r="H297" s="252"/>
      <c r="I297" s="251">
        <v>1E-3</v>
      </c>
      <c r="J297" s="244"/>
      <c r="K297" s="244"/>
      <c r="M297" s="246">
        <f t="shared" si="14"/>
        <v>0</v>
      </c>
      <c r="N297" s="246">
        <f t="shared" si="15"/>
        <v>0</v>
      </c>
      <c r="O297" s="240"/>
      <c r="P297" s="240"/>
      <c r="Y297" s="239"/>
    </row>
    <row r="298" spans="3:25">
      <c r="C298" s="254">
        <v>7</v>
      </c>
      <c r="D298" s="253" t="s">
        <v>199</v>
      </c>
      <c r="E298" s="252"/>
      <c r="F298" s="252"/>
      <c r="G298" s="252"/>
      <c r="H298" s="252"/>
      <c r="I298" s="251">
        <v>1E-3</v>
      </c>
      <c r="J298" s="244"/>
      <c r="K298" s="244"/>
      <c r="M298" s="246">
        <f t="shared" si="14"/>
        <v>0</v>
      </c>
      <c r="N298" s="246">
        <f t="shared" si="15"/>
        <v>0</v>
      </c>
      <c r="O298" s="240"/>
      <c r="P298" s="240"/>
      <c r="Y298" s="239"/>
    </row>
    <row r="299" spans="3:25">
      <c r="C299" s="254">
        <v>7</v>
      </c>
      <c r="D299" s="253" t="s">
        <v>198</v>
      </c>
      <c r="E299" s="252"/>
      <c r="F299" s="252"/>
      <c r="G299" s="252"/>
      <c r="H299" s="252"/>
      <c r="I299" s="251">
        <v>1E-3</v>
      </c>
      <c r="J299" s="244"/>
      <c r="K299" s="244"/>
      <c r="M299" s="246">
        <f t="shared" si="14"/>
        <v>0</v>
      </c>
      <c r="N299" s="246">
        <f t="shared" si="15"/>
        <v>0</v>
      </c>
      <c r="O299" s="240"/>
      <c r="P299" s="240"/>
      <c r="Y299" s="239"/>
    </row>
    <row r="300" spans="3:25">
      <c r="C300" s="254">
        <v>7</v>
      </c>
      <c r="D300" s="253" t="s">
        <v>197</v>
      </c>
      <c r="E300" s="252"/>
      <c r="F300" s="252"/>
      <c r="G300" s="252"/>
      <c r="H300" s="252"/>
      <c r="I300" s="251">
        <v>1E-3</v>
      </c>
      <c r="J300" s="244"/>
      <c r="K300" s="244"/>
      <c r="M300" s="246">
        <f t="shared" si="14"/>
        <v>0</v>
      </c>
      <c r="N300" s="246">
        <f t="shared" si="15"/>
        <v>0</v>
      </c>
      <c r="O300" s="240"/>
      <c r="P300" s="240"/>
      <c r="Y300" s="239"/>
    </row>
    <row r="301" spans="3:25">
      <c r="C301" s="254">
        <v>7</v>
      </c>
      <c r="D301" s="253" t="s">
        <v>196</v>
      </c>
      <c r="E301" s="252"/>
      <c r="F301" s="252"/>
      <c r="G301" s="252"/>
      <c r="H301" s="252"/>
      <c r="I301" s="251">
        <v>1E-3</v>
      </c>
      <c r="J301" s="244"/>
      <c r="K301" s="244"/>
      <c r="M301" s="246">
        <f t="shared" si="14"/>
        <v>0</v>
      </c>
      <c r="N301" s="246">
        <f t="shared" si="15"/>
        <v>0</v>
      </c>
      <c r="O301" s="240"/>
      <c r="P301" s="240"/>
      <c r="Y301" s="239"/>
    </row>
    <row r="302" spans="3:25">
      <c r="C302" s="254">
        <v>7</v>
      </c>
      <c r="D302" s="253" t="s">
        <v>195</v>
      </c>
      <c r="E302" s="252"/>
      <c r="F302" s="252"/>
      <c r="G302" s="252"/>
      <c r="H302" s="252"/>
      <c r="I302" s="251">
        <v>1E-3</v>
      </c>
      <c r="J302" s="244"/>
      <c r="K302" s="244"/>
      <c r="M302" s="246">
        <f t="shared" si="14"/>
        <v>0</v>
      </c>
      <c r="N302" s="246">
        <f t="shared" si="15"/>
        <v>0</v>
      </c>
      <c r="O302" s="240"/>
      <c r="P302" s="240"/>
      <c r="Y302" s="239"/>
    </row>
    <row r="303" spans="3:25">
      <c r="C303" s="254">
        <v>7</v>
      </c>
      <c r="D303" s="253" t="s">
        <v>194</v>
      </c>
      <c r="E303" s="252"/>
      <c r="F303" s="252"/>
      <c r="G303" s="252"/>
      <c r="H303" s="252"/>
      <c r="I303" s="251">
        <v>1E-3</v>
      </c>
      <c r="J303" s="244"/>
      <c r="K303" s="244"/>
      <c r="M303" s="246">
        <f t="shared" si="14"/>
        <v>0</v>
      </c>
      <c r="N303" s="246">
        <f t="shared" si="15"/>
        <v>0</v>
      </c>
      <c r="O303" s="240"/>
      <c r="P303" s="240"/>
      <c r="Y303" s="239"/>
    </row>
    <row r="304" spans="3:25">
      <c r="C304" s="254">
        <v>7</v>
      </c>
      <c r="D304" s="253" t="s">
        <v>193</v>
      </c>
      <c r="E304" s="252"/>
      <c r="F304" s="252"/>
      <c r="G304" s="252"/>
      <c r="H304" s="252"/>
      <c r="I304" s="251">
        <v>1E-3</v>
      </c>
      <c r="J304" s="244"/>
      <c r="K304" s="244"/>
      <c r="M304" s="246">
        <f t="shared" si="14"/>
        <v>0</v>
      </c>
      <c r="N304" s="246">
        <f t="shared" si="15"/>
        <v>0</v>
      </c>
      <c r="O304" s="240"/>
      <c r="P304" s="240"/>
      <c r="Y304" s="239"/>
    </row>
    <row r="305" spans="3:25">
      <c r="C305" s="254">
        <v>7</v>
      </c>
      <c r="D305" s="253" t="s">
        <v>192</v>
      </c>
      <c r="E305" s="252"/>
      <c r="F305" s="252"/>
      <c r="G305" s="252"/>
      <c r="H305" s="252"/>
      <c r="I305" s="251">
        <v>1E-3</v>
      </c>
      <c r="J305" s="244"/>
      <c r="K305" s="244"/>
      <c r="M305" s="246">
        <f t="shared" si="14"/>
        <v>0</v>
      </c>
      <c r="N305" s="246">
        <f t="shared" si="15"/>
        <v>0</v>
      </c>
      <c r="O305" s="240"/>
      <c r="P305" s="240"/>
      <c r="Y305" s="239"/>
    </row>
    <row r="306" spans="3:25">
      <c r="C306" s="254">
        <v>7</v>
      </c>
      <c r="D306" s="253" t="s">
        <v>191</v>
      </c>
      <c r="E306" s="252"/>
      <c r="F306" s="252"/>
      <c r="G306" s="252"/>
      <c r="H306" s="252"/>
      <c r="I306" s="251">
        <v>1E-3</v>
      </c>
      <c r="J306" s="244"/>
      <c r="K306" s="244"/>
      <c r="M306" s="246">
        <f t="shared" si="14"/>
        <v>0</v>
      </c>
      <c r="N306" s="246">
        <f t="shared" si="15"/>
        <v>0</v>
      </c>
      <c r="O306" s="240"/>
      <c r="P306" s="240"/>
      <c r="Y306" s="239"/>
    </row>
    <row r="307" spans="3:25">
      <c r="C307" s="254">
        <v>7</v>
      </c>
      <c r="D307" s="253" t="s">
        <v>190</v>
      </c>
      <c r="E307" s="252"/>
      <c r="F307" s="252"/>
      <c r="G307" s="252"/>
      <c r="H307" s="252"/>
      <c r="I307" s="251">
        <v>1E-3</v>
      </c>
      <c r="J307" s="244"/>
      <c r="K307" s="244"/>
      <c r="M307" s="246">
        <f t="shared" si="14"/>
        <v>0</v>
      </c>
      <c r="N307" s="246">
        <f t="shared" si="15"/>
        <v>0</v>
      </c>
      <c r="O307" s="240"/>
      <c r="P307" s="240"/>
      <c r="Y307" s="239"/>
    </row>
    <row r="308" spans="3:25">
      <c r="C308" s="254">
        <v>7</v>
      </c>
      <c r="D308" s="253" t="s">
        <v>189</v>
      </c>
      <c r="E308" s="252"/>
      <c r="F308" s="252"/>
      <c r="G308" s="252"/>
      <c r="H308" s="252"/>
      <c r="I308" s="251">
        <v>1E-3</v>
      </c>
      <c r="J308" s="244"/>
      <c r="K308" s="244"/>
      <c r="M308" s="246">
        <f t="shared" si="14"/>
        <v>0</v>
      </c>
      <c r="N308" s="246">
        <f t="shared" si="15"/>
        <v>0</v>
      </c>
      <c r="O308" s="240"/>
      <c r="P308" s="240"/>
      <c r="Y308" s="239"/>
    </row>
    <row r="309" spans="3:25">
      <c r="C309" s="254">
        <v>7</v>
      </c>
      <c r="D309" s="253" t="s">
        <v>188</v>
      </c>
      <c r="E309" s="252"/>
      <c r="F309" s="252"/>
      <c r="G309" s="252"/>
      <c r="H309" s="252"/>
      <c r="I309" s="251">
        <v>1E-3</v>
      </c>
      <c r="J309" s="244"/>
      <c r="K309" s="244"/>
      <c r="M309" s="246">
        <f t="shared" si="14"/>
        <v>0</v>
      </c>
      <c r="N309" s="246">
        <f t="shared" si="15"/>
        <v>0</v>
      </c>
      <c r="O309" s="240"/>
      <c r="P309" s="240"/>
      <c r="Y309" s="239"/>
    </row>
    <row r="310" spans="3:25">
      <c r="C310" s="254">
        <v>7</v>
      </c>
      <c r="D310" s="253" t="s">
        <v>187</v>
      </c>
      <c r="E310" s="252"/>
      <c r="F310" s="252"/>
      <c r="G310" s="252"/>
      <c r="H310" s="252"/>
      <c r="I310" s="251">
        <v>1E-3</v>
      </c>
      <c r="J310" s="244"/>
      <c r="K310" s="244"/>
      <c r="M310" s="246">
        <f t="shared" si="14"/>
        <v>0</v>
      </c>
      <c r="N310" s="246">
        <f t="shared" si="15"/>
        <v>0</v>
      </c>
      <c r="O310" s="240"/>
      <c r="P310" s="240"/>
      <c r="Y310" s="239"/>
    </row>
    <row r="311" spans="3:25">
      <c r="C311" s="254">
        <v>7</v>
      </c>
      <c r="D311" s="253" t="s">
        <v>186</v>
      </c>
      <c r="E311" s="252"/>
      <c r="F311" s="252"/>
      <c r="G311" s="252"/>
      <c r="H311" s="252"/>
      <c r="I311" s="251">
        <v>1E-3</v>
      </c>
      <c r="J311" s="244"/>
      <c r="K311" s="244"/>
      <c r="M311" s="246">
        <f t="shared" si="14"/>
        <v>0</v>
      </c>
      <c r="N311" s="246">
        <f t="shared" si="15"/>
        <v>0</v>
      </c>
      <c r="O311" s="240"/>
      <c r="P311" s="240"/>
      <c r="Y311" s="239"/>
    </row>
    <row r="312" spans="3:25">
      <c r="C312" s="254">
        <v>7</v>
      </c>
      <c r="D312" s="253" t="s">
        <v>185</v>
      </c>
      <c r="E312" s="252"/>
      <c r="F312" s="252"/>
      <c r="G312" s="252"/>
      <c r="H312" s="252"/>
      <c r="I312" s="251">
        <v>1E-3</v>
      </c>
      <c r="J312" s="244"/>
      <c r="K312" s="244"/>
      <c r="M312" s="246">
        <f t="shared" si="14"/>
        <v>0</v>
      </c>
      <c r="N312" s="246">
        <f t="shared" si="15"/>
        <v>0</v>
      </c>
      <c r="O312" s="240"/>
      <c r="P312" s="240"/>
      <c r="Y312" s="239"/>
    </row>
    <row r="313" spans="3:25">
      <c r="C313" s="254">
        <v>7</v>
      </c>
      <c r="D313" s="253" t="s">
        <v>184</v>
      </c>
      <c r="E313" s="252"/>
      <c r="F313" s="252"/>
      <c r="G313" s="252"/>
      <c r="H313" s="252"/>
      <c r="I313" s="251">
        <v>1E-3</v>
      </c>
      <c r="J313" s="244"/>
      <c r="K313" s="244"/>
      <c r="M313" s="246">
        <f t="shared" si="14"/>
        <v>0</v>
      </c>
      <c r="N313" s="246">
        <f t="shared" si="15"/>
        <v>0</v>
      </c>
      <c r="O313" s="240"/>
      <c r="P313" s="240"/>
      <c r="Y313" s="239"/>
    </row>
    <row r="314" spans="3:25">
      <c r="C314" s="254">
        <v>7</v>
      </c>
      <c r="D314" s="253" t="s">
        <v>183</v>
      </c>
      <c r="E314" s="252"/>
      <c r="F314" s="252"/>
      <c r="G314" s="252"/>
      <c r="H314" s="252"/>
      <c r="I314" s="251">
        <v>1E-3</v>
      </c>
      <c r="J314" s="244"/>
      <c r="K314" s="244"/>
      <c r="M314" s="246">
        <f t="shared" si="14"/>
        <v>0</v>
      </c>
      <c r="N314" s="246">
        <f t="shared" si="15"/>
        <v>0</v>
      </c>
      <c r="O314" s="240"/>
      <c r="P314" s="240"/>
      <c r="Y314" s="239"/>
    </row>
    <row r="315" spans="3:25">
      <c r="C315" s="254">
        <v>7</v>
      </c>
      <c r="D315" s="253" t="s">
        <v>182</v>
      </c>
      <c r="E315" s="252"/>
      <c r="F315" s="252"/>
      <c r="G315" s="252"/>
      <c r="H315" s="252"/>
      <c r="I315" s="251">
        <v>1E-3</v>
      </c>
      <c r="J315" s="244"/>
      <c r="K315" s="244"/>
      <c r="M315" s="246">
        <f t="shared" si="14"/>
        <v>0</v>
      </c>
      <c r="N315" s="246">
        <f t="shared" si="15"/>
        <v>0</v>
      </c>
      <c r="O315" s="240"/>
      <c r="P315" s="240"/>
      <c r="Y315" s="239"/>
    </row>
    <row r="316" spans="3:25">
      <c r="C316" s="254">
        <v>7</v>
      </c>
      <c r="D316" s="253" t="s">
        <v>181</v>
      </c>
      <c r="E316" s="252"/>
      <c r="F316" s="252"/>
      <c r="G316" s="252"/>
      <c r="H316" s="252"/>
      <c r="I316" s="251">
        <v>1E-3</v>
      </c>
      <c r="J316" s="244"/>
      <c r="K316" s="244"/>
      <c r="M316" s="246">
        <f t="shared" si="14"/>
        <v>0</v>
      </c>
      <c r="N316" s="246">
        <f t="shared" si="15"/>
        <v>0</v>
      </c>
      <c r="O316" s="240"/>
      <c r="P316" s="240"/>
      <c r="Y316" s="239"/>
    </row>
    <row r="317" spans="3:25">
      <c r="C317" s="254">
        <v>7</v>
      </c>
      <c r="D317" s="253" t="s">
        <v>180</v>
      </c>
      <c r="E317" s="252"/>
      <c r="F317" s="252"/>
      <c r="G317" s="252"/>
      <c r="H317" s="252"/>
      <c r="I317" s="251">
        <v>1E-3</v>
      </c>
      <c r="J317" s="244"/>
      <c r="K317" s="244"/>
      <c r="M317" s="246">
        <f t="shared" si="14"/>
        <v>0</v>
      </c>
      <c r="N317" s="246">
        <f t="shared" si="15"/>
        <v>0</v>
      </c>
      <c r="O317" s="240"/>
      <c r="P317" s="240"/>
      <c r="Y317" s="239"/>
    </row>
    <row r="318" spans="3:25">
      <c r="C318" s="254">
        <v>7</v>
      </c>
      <c r="D318" s="253" t="s">
        <v>179</v>
      </c>
      <c r="E318" s="252"/>
      <c r="F318" s="252"/>
      <c r="G318" s="252"/>
      <c r="H318" s="252"/>
      <c r="I318" s="251">
        <v>1E-3</v>
      </c>
      <c r="J318" s="244"/>
      <c r="K318" s="244"/>
      <c r="M318" s="246">
        <f t="shared" si="14"/>
        <v>0</v>
      </c>
      <c r="N318" s="246">
        <f t="shared" si="15"/>
        <v>0</v>
      </c>
      <c r="O318" s="240"/>
      <c r="P318" s="240"/>
      <c r="Y318" s="239"/>
    </row>
    <row r="319" spans="3:25">
      <c r="C319" s="254">
        <v>7</v>
      </c>
      <c r="D319" s="253" t="s">
        <v>178</v>
      </c>
      <c r="E319" s="252"/>
      <c r="F319" s="252"/>
      <c r="G319" s="252"/>
      <c r="H319" s="252"/>
      <c r="I319" s="251">
        <v>1E-3</v>
      </c>
      <c r="J319" s="244"/>
      <c r="K319" s="244"/>
      <c r="M319" s="246">
        <f t="shared" si="14"/>
        <v>0</v>
      </c>
      <c r="N319" s="246">
        <f t="shared" si="15"/>
        <v>0</v>
      </c>
      <c r="O319" s="240"/>
      <c r="P319" s="240"/>
      <c r="Y319" s="239"/>
    </row>
    <row r="320" spans="3:25">
      <c r="C320" s="254">
        <v>7</v>
      </c>
      <c r="D320" s="253" t="s">
        <v>177</v>
      </c>
      <c r="E320" s="252"/>
      <c r="F320" s="252"/>
      <c r="G320" s="252"/>
      <c r="H320" s="252"/>
      <c r="I320" s="251">
        <v>1E-3</v>
      </c>
      <c r="J320" s="244"/>
      <c r="K320" s="244"/>
      <c r="M320" s="246">
        <f t="shared" si="14"/>
        <v>0</v>
      </c>
      <c r="N320" s="246">
        <f t="shared" si="15"/>
        <v>0</v>
      </c>
      <c r="O320" s="240"/>
      <c r="P320" s="240"/>
      <c r="Y320" s="239"/>
    </row>
    <row r="321" spans="3:25">
      <c r="C321" s="254">
        <v>7</v>
      </c>
      <c r="D321" s="253" t="s">
        <v>176</v>
      </c>
      <c r="E321" s="252"/>
      <c r="F321" s="252"/>
      <c r="G321" s="252"/>
      <c r="H321" s="252"/>
      <c r="I321" s="251">
        <v>1E-3</v>
      </c>
      <c r="J321" s="244"/>
      <c r="K321" s="244"/>
      <c r="M321" s="246">
        <f t="shared" si="14"/>
        <v>0</v>
      </c>
      <c r="N321" s="246">
        <f t="shared" si="15"/>
        <v>0</v>
      </c>
      <c r="O321" s="240"/>
      <c r="P321" s="240"/>
      <c r="Y321" s="239"/>
    </row>
    <row r="322" spans="3:25">
      <c r="C322" s="254">
        <v>7</v>
      </c>
      <c r="D322" s="253" t="s">
        <v>175</v>
      </c>
      <c r="E322" s="252"/>
      <c r="F322" s="252"/>
      <c r="G322" s="252"/>
      <c r="H322" s="252"/>
      <c r="I322" s="251">
        <v>1E-3</v>
      </c>
      <c r="J322" s="244"/>
      <c r="K322" s="244"/>
      <c r="M322" s="246">
        <f t="shared" si="14"/>
        <v>0</v>
      </c>
      <c r="N322" s="246">
        <f t="shared" si="15"/>
        <v>0</v>
      </c>
      <c r="O322" s="240"/>
      <c r="P322" s="240"/>
      <c r="Y322" s="239"/>
    </row>
    <row r="323" spans="3:25">
      <c r="C323" s="254">
        <v>7</v>
      </c>
      <c r="D323" s="253" t="s">
        <v>174</v>
      </c>
      <c r="E323" s="252"/>
      <c r="F323" s="252"/>
      <c r="G323" s="252"/>
      <c r="H323" s="252"/>
      <c r="I323" s="251">
        <v>1E-3</v>
      </c>
      <c r="J323" s="244"/>
      <c r="K323" s="244"/>
      <c r="M323" s="246">
        <f t="shared" si="14"/>
        <v>0</v>
      </c>
      <c r="N323" s="246">
        <f t="shared" si="15"/>
        <v>0</v>
      </c>
      <c r="O323" s="240"/>
      <c r="P323" s="240"/>
      <c r="Y323" s="239"/>
    </row>
    <row r="324" spans="3:25">
      <c r="C324" s="254">
        <v>7</v>
      </c>
      <c r="D324" s="253" t="s">
        <v>173</v>
      </c>
      <c r="E324" s="252"/>
      <c r="F324" s="252"/>
      <c r="G324" s="252"/>
      <c r="H324" s="252"/>
      <c r="I324" s="251">
        <v>1E-3</v>
      </c>
      <c r="J324" s="244"/>
      <c r="K324" s="244"/>
      <c r="M324" s="246">
        <f t="shared" si="14"/>
        <v>0</v>
      </c>
      <c r="N324" s="246">
        <f t="shared" si="15"/>
        <v>0</v>
      </c>
      <c r="O324" s="240"/>
      <c r="P324" s="240"/>
      <c r="Y324" s="239"/>
    </row>
    <row r="325" spans="3:25">
      <c r="C325" s="254">
        <v>7</v>
      </c>
      <c r="D325" s="253" t="s">
        <v>172</v>
      </c>
      <c r="E325" s="252"/>
      <c r="F325" s="252"/>
      <c r="G325" s="252"/>
      <c r="H325" s="252"/>
      <c r="I325" s="251">
        <v>1E-3</v>
      </c>
      <c r="J325" s="244"/>
      <c r="K325" s="244"/>
      <c r="M325" s="246">
        <f t="shared" si="14"/>
        <v>0</v>
      </c>
      <c r="N325" s="246">
        <f t="shared" si="15"/>
        <v>0</v>
      </c>
      <c r="O325" s="240"/>
      <c r="P325" s="240"/>
      <c r="Y325" s="239"/>
    </row>
    <row r="326" spans="3:25">
      <c r="C326" s="254">
        <v>7</v>
      </c>
      <c r="D326" s="253" t="s">
        <v>171</v>
      </c>
      <c r="E326" s="252"/>
      <c r="F326" s="252"/>
      <c r="G326" s="252"/>
      <c r="H326" s="252"/>
      <c r="I326" s="251">
        <v>1E-3</v>
      </c>
      <c r="J326" s="244"/>
      <c r="K326" s="244"/>
      <c r="M326" s="246">
        <f t="shared" si="14"/>
        <v>0</v>
      </c>
      <c r="N326" s="246">
        <f t="shared" si="15"/>
        <v>0</v>
      </c>
      <c r="O326" s="240"/>
      <c r="P326" s="240"/>
      <c r="Y326" s="239"/>
    </row>
    <row r="327" spans="3:25">
      <c r="C327" s="254">
        <v>7</v>
      </c>
      <c r="D327" s="253" t="s">
        <v>170</v>
      </c>
      <c r="E327" s="252"/>
      <c r="F327" s="252"/>
      <c r="G327" s="252"/>
      <c r="H327" s="252"/>
      <c r="I327" s="251">
        <v>1E-3</v>
      </c>
      <c r="J327" s="244"/>
      <c r="K327" s="244"/>
      <c r="M327" s="246">
        <f t="shared" si="14"/>
        <v>0</v>
      </c>
      <c r="N327" s="246">
        <f t="shared" si="15"/>
        <v>0</v>
      </c>
      <c r="O327" s="240"/>
      <c r="P327" s="240"/>
      <c r="Y327" s="239"/>
    </row>
    <row r="328" spans="3:25">
      <c r="C328" s="254">
        <v>7</v>
      </c>
      <c r="D328" s="253" t="s">
        <v>169</v>
      </c>
      <c r="E328" s="252"/>
      <c r="F328" s="252"/>
      <c r="G328" s="252"/>
      <c r="H328" s="252"/>
      <c r="I328" s="251">
        <v>1E-3</v>
      </c>
      <c r="J328" s="244"/>
      <c r="K328" s="244"/>
      <c r="M328" s="246">
        <f t="shared" si="14"/>
        <v>0</v>
      </c>
      <c r="N328" s="246">
        <f t="shared" si="15"/>
        <v>0</v>
      </c>
      <c r="O328" s="240"/>
      <c r="P328" s="240"/>
      <c r="Y328" s="239"/>
    </row>
    <row r="329" spans="3:25">
      <c r="C329" s="254">
        <v>7</v>
      </c>
      <c r="D329" s="253" t="s">
        <v>168</v>
      </c>
      <c r="E329" s="252"/>
      <c r="F329" s="252"/>
      <c r="G329" s="252"/>
      <c r="H329" s="252"/>
      <c r="I329" s="251">
        <v>1E-3</v>
      </c>
      <c r="J329" s="244"/>
      <c r="K329" s="244"/>
      <c r="M329" s="246">
        <f t="shared" si="14"/>
        <v>0</v>
      </c>
      <c r="N329" s="246">
        <f t="shared" si="15"/>
        <v>0</v>
      </c>
      <c r="O329" s="240"/>
      <c r="P329" s="240"/>
      <c r="Y329" s="239"/>
    </row>
    <row r="330" spans="3:25">
      <c r="C330" s="254">
        <v>7</v>
      </c>
      <c r="D330" s="253" t="s">
        <v>167</v>
      </c>
      <c r="E330" s="252"/>
      <c r="F330" s="252"/>
      <c r="G330" s="252"/>
      <c r="H330" s="252"/>
      <c r="I330" s="251">
        <v>1E-3</v>
      </c>
      <c r="J330" s="244"/>
      <c r="K330" s="244"/>
      <c r="M330" s="246">
        <f t="shared" ref="M330:M372" si="16">E$137*E330+F$137*F330+G$137*G330+H$137*H330</f>
        <v>0</v>
      </c>
      <c r="N330" s="246">
        <f t="shared" ref="N330:N393" si="17">M330*I330</f>
        <v>0</v>
      </c>
      <c r="O330" s="240"/>
      <c r="P330" s="240"/>
      <c r="Y330" s="239"/>
    </row>
    <row r="331" spans="3:25">
      <c r="C331" s="254">
        <v>7</v>
      </c>
      <c r="D331" s="253" t="s">
        <v>166</v>
      </c>
      <c r="E331" s="252"/>
      <c r="F331" s="252"/>
      <c r="G331" s="252"/>
      <c r="H331" s="252"/>
      <c r="I331" s="251">
        <v>1E-3</v>
      </c>
      <c r="J331" s="244"/>
      <c r="K331" s="244"/>
      <c r="M331" s="246">
        <f t="shared" si="16"/>
        <v>0</v>
      </c>
      <c r="N331" s="246">
        <f t="shared" si="17"/>
        <v>0</v>
      </c>
      <c r="O331" s="240"/>
      <c r="P331" s="240"/>
      <c r="Y331" s="239"/>
    </row>
    <row r="332" spans="3:25">
      <c r="C332" s="254">
        <v>7</v>
      </c>
      <c r="D332" s="253" t="s">
        <v>165</v>
      </c>
      <c r="E332" s="252"/>
      <c r="F332" s="252"/>
      <c r="G332" s="252"/>
      <c r="H332" s="252"/>
      <c r="I332" s="251">
        <v>1E-3</v>
      </c>
      <c r="J332" s="244"/>
      <c r="K332" s="244"/>
      <c r="M332" s="246">
        <f t="shared" si="16"/>
        <v>0</v>
      </c>
      <c r="N332" s="246">
        <f t="shared" si="17"/>
        <v>0</v>
      </c>
      <c r="O332" s="240"/>
      <c r="P332" s="240"/>
      <c r="Y332" s="239"/>
    </row>
    <row r="333" spans="3:25">
      <c r="C333" s="254">
        <v>7</v>
      </c>
      <c r="D333" s="253" t="s">
        <v>164</v>
      </c>
      <c r="E333" s="252"/>
      <c r="F333" s="252"/>
      <c r="G333" s="252"/>
      <c r="H333" s="252"/>
      <c r="I333" s="251">
        <v>1E-3</v>
      </c>
      <c r="J333" s="244"/>
      <c r="K333" s="244"/>
      <c r="M333" s="246">
        <f t="shared" si="16"/>
        <v>0</v>
      </c>
      <c r="N333" s="246">
        <f t="shared" si="17"/>
        <v>0</v>
      </c>
      <c r="O333" s="240"/>
      <c r="P333" s="240"/>
      <c r="Y333" s="239"/>
    </row>
    <row r="334" spans="3:25">
      <c r="C334" s="254">
        <v>7</v>
      </c>
      <c r="D334" s="253" t="s">
        <v>163</v>
      </c>
      <c r="E334" s="252"/>
      <c r="F334" s="252"/>
      <c r="G334" s="252"/>
      <c r="H334" s="252"/>
      <c r="I334" s="251">
        <v>1E-3</v>
      </c>
      <c r="J334" s="244"/>
      <c r="K334" s="244"/>
      <c r="M334" s="246">
        <f t="shared" si="16"/>
        <v>0</v>
      </c>
      <c r="N334" s="246">
        <f t="shared" si="17"/>
        <v>0</v>
      </c>
      <c r="O334" s="240"/>
      <c r="P334" s="240"/>
      <c r="Y334" s="239"/>
    </row>
    <row r="335" spans="3:25">
      <c r="C335" s="254">
        <v>7</v>
      </c>
      <c r="D335" s="253" t="s">
        <v>162</v>
      </c>
      <c r="E335" s="252"/>
      <c r="F335" s="252"/>
      <c r="G335" s="252"/>
      <c r="H335" s="252"/>
      <c r="I335" s="251">
        <v>1E-3</v>
      </c>
      <c r="J335" s="244"/>
      <c r="K335" s="244"/>
      <c r="M335" s="246">
        <f t="shared" si="16"/>
        <v>0</v>
      </c>
      <c r="N335" s="246">
        <f t="shared" si="17"/>
        <v>0</v>
      </c>
      <c r="O335" s="240"/>
      <c r="P335" s="240"/>
      <c r="Y335" s="239"/>
    </row>
    <row r="336" spans="3:25">
      <c r="C336" s="254">
        <v>7</v>
      </c>
      <c r="D336" s="253" t="s">
        <v>161</v>
      </c>
      <c r="E336" s="252"/>
      <c r="F336" s="252"/>
      <c r="G336" s="252"/>
      <c r="H336" s="252"/>
      <c r="I336" s="251">
        <v>1E-3</v>
      </c>
      <c r="J336" s="244"/>
      <c r="K336" s="244"/>
      <c r="M336" s="246">
        <f t="shared" si="16"/>
        <v>0</v>
      </c>
      <c r="N336" s="246">
        <f t="shared" si="17"/>
        <v>0</v>
      </c>
      <c r="O336" s="240"/>
      <c r="P336" s="240"/>
      <c r="Y336" s="239"/>
    </row>
    <row r="337" spans="3:25">
      <c r="C337" s="254">
        <v>7</v>
      </c>
      <c r="D337" s="253" t="s">
        <v>160</v>
      </c>
      <c r="E337" s="252"/>
      <c r="F337" s="252"/>
      <c r="G337" s="252"/>
      <c r="H337" s="252"/>
      <c r="I337" s="251">
        <v>1E-3</v>
      </c>
      <c r="J337" s="244"/>
      <c r="K337" s="244"/>
      <c r="M337" s="246">
        <f t="shared" si="16"/>
        <v>0</v>
      </c>
      <c r="N337" s="246">
        <f t="shared" si="17"/>
        <v>0</v>
      </c>
      <c r="O337" s="240"/>
      <c r="P337" s="240"/>
      <c r="Y337" s="239"/>
    </row>
    <row r="338" spans="3:25">
      <c r="C338" s="254">
        <v>7</v>
      </c>
      <c r="D338" s="253" t="s">
        <v>159</v>
      </c>
      <c r="E338" s="252"/>
      <c r="F338" s="252"/>
      <c r="G338" s="252"/>
      <c r="H338" s="252"/>
      <c r="I338" s="251">
        <v>1E-3</v>
      </c>
      <c r="J338" s="244"/>
      <c r="K338" s="244"/>
      <c r="M338" s="246">
        <f t="shared" si="16"/>
        <v>0</v>
      </c>
      <c r="N338" s="246">
        <f t="shared" si="17"/>
        <v>0</v>
      </c>
      <c r="O338" s="240"/>
      <c r="P338" s="240"/>
      <c r="Y338" s="239"/>
    </row>
    <row r="339" spans="3:25">
      <c r="C339" s="254">
        <v>7</v>
      </c>
      <c r="D339" s="253" t="s">
        <v>158</v>
      </c>
      <c r="E339" s="252"/>
      <c r="F339" s="252"/>
      <c r="G339" s="252"/>
      <c r="H339" s="252"/>
      <c r="I339" s="251">
        <v>1E-3</v>
      </c>
      <c r="J339" s="244"/>
      <c r="K339" s="244"/>
      <c r="M339" s="246">
        <f t="shared" si="16"/>
        <v>0</v>
      </c>
      <c r="N339" s="246">
        <f t="shared" si="17"/>
        <v>0</v>
      </c>
      <c r="O339" s="240"/>
      <c r="P339" s="240"/>
      <c r="Y339" s="239"/>
    </row>
    <row r="340" spans="3:25">
      <c r="C340" s="254">
        <v>7</v>
      </c>
      <c r="D340" s="253" t="s">
        <v>157</v>
      </c>
      <c r="E340" s="252"/>
      <c r="F340" s="252"/>
      <c r="G340" s="252"/>
      <c r="H340" s="252"/>
      <c r="I340" s="251">
        <v>1E-3</v>
      </c>
      <c r="J340" s="244"/>
      <c r="K340" s="244"/>
      <c r="M340" s="246">
        <f t="shared" si="16"/>
        <v>0</v>
      </c>
      <c r="N340" s="246">
        <f t="shared" si="17"/>
        <v>0</v>
      </c>
      <c r="O340" s="240"/>
      <c r="P340" s="240"/>
      <c r="Y340" s="239"/>
    </row>
    <row r="341" spans="3:25">
      <c r="C341" s="254">
        <v>7</v>
      </c>
      <c r="D341" s="253" t="s">
        <v>156</v>
      </c>
      <c r="E341" s="252"/>
      <c r="F341" s="252"/>
      <c r="G341" s="252"/>
      <c r="H341" s="252"/>
      <c r="I341" s="251">
        <v>1E-3</v>
      </c>
      <c r="J341" s="244"/>
      <c r="K341" s="244"/>
      <c r="M341" s="246">
        <f t="shared" si="16"/>
        <v>0</v>
      </c>
      <c r="N341" s="246">
        <f t="shared" si="17"/>
        <v>0</v>
      </c>
      <c r="O341" s="240"/>
      <c r="P341" s="240"/>
      <c r="Y341" s="239"/>
    </row>
    <row r="342" spans="3:25">
      <c r="C342" s="254">
        <v>7</v>
      </c>
      <c r="D342" s="253" t="s">
        <v>155</v>
      </c>
      <c r="E342" s="252"/>
      <c r="F342" s="252"/>
      <c r="G342" s="252"/>
      <c r="H342" s="252"/>
      <c r="I342" s="251">
        <v>1E-3</v>
      </c>
      <c r="J342" s="244"/>
      <c r="K342" s="244"/>
      <c r="M342" s="246">
        <f t="shared" si="16"/>
        <v>0</v>
      </c>
      <c r="N342" s="246">
        <f t="shared" si="17"/>
        <v>0</v>
      </c>
      <c r="O342" s="240"/>
      <c r="P342" s="240"/>
      <c r="Y342" s="239"/>
    </row>
    <row r="343" spans="3:25">
      <c r="C343" s="254">
        <v>7</v>
      </c>
      <c r="D343" s="253" t="s">
        <v>154</v>
      </c>
      <c r="E343" s="252"/>
      <c r="F343" s="252"/>
      <c r="G343" s="252"/>
      <c r="H343" s="252"/>
      <c r="I343" s="251">
        <v>1E-3</v>
      </c>
      <c r="J343" s="244"/>
      <c r="K343" s="244"/>
      <c r="M343" s="246">
        <f t="shared" si="16"/>
        <v>0</v>
      </c>
      <c r="N343" s="246">
        <f t="shared" si="17"/>
        <v>0</v>
      </c>
      <c r="O343" s="240"/>
      <c r="P343" s="240"/>
      <c r="Y343" s="239"/>
    </row>
    <row r="344" spans="3:25">
      <c r="C344" s="254">
        <v>7</v>
      </c>
      <c r="D344" s="253" t="s">
        <v>153</v>
      </c>
      <c r="E344" s="252"/>
      <c r="F344" s="252"/>
      <c r="G344" s="252"/>
      <c r="H344" s="252"/>
      <c r="I344" s="251">
        <v>1E-3</v>
      </c>
      <c r="J344" s="244"/>
      <c r="K344" s="244"/>
      <c r="M344" s="246">
        <f t="shared" si="16"/>
        <v>0</v>
      </c>
      <c r="N344" s="246">
        <f t="shared" si="17"/>
        <v>0</v>
      </c>
      <c r="O344" s="240"/>
      <c r="P344" s="240"/>
      <c r="Y344" s="239"/>
    </row>
    <row r="345" spans="3:25">
      <c r="C345" s="254">
        <v>7</v>
      </c>
      <c r="D345" s="253" t="s">
        <v>152</v>
      </c>
      <c r="E345" s="252"/>
      <c r="F345" s="252"/>
      <c r="G345" s="252"/>
      <c r="H345" s="252"/>
      <c r="I345" s="251">
        <v>1E-3</v>
      </c>
      <c r="J345" s="244"/>
      <c r="K345" s="244"/>
      <c r="M345" s="246">
        <f t="shared" si="16"/>
        <v>0</v>
      </c>
      <c r="N345" s="246">
        <f t="shared" si="17"/>
        <v>0</v>
      </c>
      <c r="O345" s="240"/>
      <c r="P345" s="240"/>
      <c r="Y345" s="239"/>
    </row>
    <row r="346" spans="3:25">
      <c r="C346" s="254">
        <v>7</v>
      </c>
      <c r="D346" s="253" t="s">
        <v>151</v>
      </c>
      <c r="E346" s="252"/>
      <c r="F346" s="252"/>
      <c r="G346" s="252"/>
      <c r="H346" s="252"/>
      <c r="I346" s="251">
        <v>1E-3</v>
      </c>
      <c r="J346" s="244"/>
      <c r="K346" s="244"/>
      <c r="M346" s="246">
        <f t="shared" si="16"/>
        <v>0</v>
      </c>
      <c r="N346" s="246">
        <f t="shared" si="17"/>
        <v>0</v>
      </c>
      <c r="O346" s="240"/>
      <c r="P346" s="240"/>
      <c r="Y346" s="239"/>
    </row>
    <row r="347" spans="3:25">
      <c r="C347" s="254">
        <v>7</v>
      </c>
      <c r="D347" s="253" t="s">
        <v>150</v>
      </c>
      <c r="E347" s="252"/>
      <c r="F347" s="252"/>
      <c r="G347" s="252"/>
      <c r="H347" s="252"/>
      <c r="I347" s="251">
        <v>1E-3</v>
      </c>
      <c r="J347" s="244"/>
      <c r="K347" s="244"/>
      <c r="M347" s="246">
        <f t="shared" si="16"/>
        <v>0</v>
      </c>
      <c r="N347" s="246">
        <f t="shared" si="17"/>
        <v>0</v>
      </c>
      <c r="O347" s="240"/>
      <c r="P347" s="240"/>
      <c r="Y347" s="239"/>
    </row>
    <row r="348" spans="3:25">
      <c r="C348" s="254">
        <v>7</v>
      </c>
      <c r="D348" s="253" t="s">
        <v>149</v>
      </c>
      <c r="E348" s="252"/>
      <c r="F348" s="252"/>
      <c r="G348" s="252"/>
      <c r="H348" s="252"/>
      <c r="I348" s="251">
        <v>1E-3</v>
      </c>
      <c r="J348" s="244"/>
      <c r="K348" s="244"/>
      <c r="M348" s="246">
        <f t="shared" si="16"/>
        <v>0</v>
      </c>
      <c r="N348" s="246">
        <f t="shared" si="17"/>
        <v>0</v>
      </c>
      <c r="O348" s="240"/>
      <c r="P348" s="240"/>
      <c r="Y348" s="239"/>
    </row>
    <row r="349" spans="3:25">
      <c r="C349" s="254">
        <v>7</v>
      </c>
      <c r="D349" s="253" t="s">
        <v>148</v>
      </c>
      <c r="E349" s="252"/>
      <c r="F349" s="252"/>
      <c r="G349" s="252"/>
      <c r="H349" s="252"/>
      <c r="I349" s="251">
        <v>1E-3</v>
      </c>
      <c r="J349" s="244"/>
      <c r="K349" s="244"/>
      <c r="M349" s="246">
        <f t="shared" si="16"/>
        <v>0</v>
      </c>
      <c r="N349" s="246">
        <f t="shared" si="17"/>
        <v>0</v>
      </c>
      <c r="O349" s="240"/>
      <c r="P349" s="240"/>
      <c r="Y349" s="239"/>
    </row>
    <row r="350" spans="3:25">
      <c r="C350" s="254">
        <v>7</v>
      </c>
      <c r="D350" s="253" t="s">
        <v>147</v>
      </c>
      <c r="E350" s="252"/>
      <c r="F350" s="252"/>
      <c r="G350" s="252"/>
      <c r="H350" s="252"/>
      <c r="I350" s="251">
        <v>1E-3</v>
      </c>
      <c r="J350" s="244"/>
      <c r="K350" s="244"/>
      <c r="M350" s="246">
        <f t="shared" si="16"/>
        <v>0</v>
      </c>
      <c r="N350" s="246">
        <f t="shared" si="17"/>
        <v>0</v>
      </c>
      <c r="O350" s="240"/>
      <c r="P350" s="240"/>
      <c r="Y350" s="239"/>
    </row>
    <row r="351" spans="3:25">
      <c r="C351" s="254">
        <v>7</v>
      </c>
      <c r="D351" s="253" t="s">
        <v>146</v>
      </c>
      <c r="E351" s="252"/>
      <c r="F351" s="252"/>
      <c r="G351" s="252"/>
      <c r="H351" s="252"/>
      <c r="I351" s="251">
        <v>1E-3</v>
      </c>
      <c r="J351" s="244"/>
      <c r="K351" s="244"/>
      <c r="M351" s="246">
        <f t="shared" si="16"/>
        <v>0</v>
      </c>
      <c r="N351" s="246">
        <f t="shared" si="17"/>
        <v>0</v>
      </c>
      <c r="O351" s="240"/>
      <c r="P351" s="240"/>
      <c r="Y351" s="239"/>
    </row>
    <row r="352" spans="3:25">
      <c r="C352" s="254">
        <v>7</v>
      </c>
      <c r="D352" s="253" t="s">
        <v>145</v>
      </c>
      <c r="E352" s="252"/>
      <c r="F352" s="252"/>
      <c r="G352" s="252"/>
      <c r="H352" s="252"/>
      <c r="I352" s="251">
        <v>1E-3</v>
      </c>
      <c r="J352" s="244"/>
      <c r="K352" s="244"/>
      <c r="M352" s="246">
        <f t="shared" si="16"/>
        <v>0</v>
      </c>
      <c r="N352" s="246">
        <f t="shared" si="17"/>
        <v>0</v>
      </c>
      <c r="O352" s="240"/>
      <c r="P352" s="240"/>
      <c r="Y352" s="239"/>
    </row>
    <row r="353" spans="3:25">
      <c r="C353" s="254">
        <v>7</v>
      </c>
      <c r="D353" s="253" t="s">
        <v>144</v>
      </c>
      <c r="E353" s="252"/>
      <c r="F353" s="252"/>
      <c r="G353" s="252"/>
      <c r="H353" s="252"/>
      <c r="I353" s="251">
        <v>1E-3</v>
      </c>
      <c r="J353" s="244"/>
      <c r="K353" s="244"/>
      <c r="M353" s="246">
        <f t="shared" si="16"/>
        <v>0</v>
      </c>
      <c r="N353" s="246">
        <f t="shared" si="17"/>
        <v>0</v>
      </c>
      <c r="O353" s="240"/>
      <c r="P353" s="240"/>
      <c r="Y353" s="239"/>
    </row>
    <row r="354" spans="3:25">
      <c r="C354" s="254">
        <v>7</v>
      </c>
      <c r="D354" s="253" t="s">
        <v>143</v>
      </c>
      <c r="E354" s="252"/>
      <c r="F354" s="252"/>
      <c r="G354" s="252"/>
      <c r="H354" s="252"/>
      <c r="I354" s="251">
        <v>1E-3</v>
      </c>
      <c r="J354" s="244"/>
      <c r="K354" s="244"/>
      <c r="M354" s="246">
        <f t="shared" si="16"/>
        <v>0</v>
      </c>
      <c r="N354" s="246">
        <f t="shared" si="17"/>
        <v>0</v>
      </c>
      <c r="O354" s="240"/>
      <c r="P354" s="240"/>
      <c r="Y354" s="239"/>
    </row>
    <row r="355" spans="3:25">
      <c r="C355" s="254">
        <v>7</v>
      </c>
      <c r="D355" s="253" t="s">
        <v>142</v>
      </c>
      <c r="E355" s="252"/>
      <c r="F355" s="252"/>
      <c r="G355" s="252"/>
      <c r="H355" s="252"/>
      <c r="I355" s="251">
        <v>1E-3</v>
      </c>
      <c r="J355" s="244"/>
      <c r="K355" s="244"/>
      <c r="M355" s="246">
        <f t="shared" si="16"/>
        <v>0</v>
      </c>
      <c r="N355" s="246">
        <f t="shared" si="17"/>
        <v>0</v>
      </c>
      <c r="O355" s="240"/>
      <c r="P355" s="240"/>
      <c r="Y355" s="239"/>
    </row>
    <row r="356" spans="3:25">
      <c r="C356" s="254">
        <v>7</v>
      </c>
      <c r="D356" s="253" t="s">
        <v>141</v>
      </c>
      <c r="E356" s="252"/>
      <c r="F356" s="252"/>
      <c r="G356" s="252"/>
      <c r="H356" s="252"/>
      <c r="I356" s="251">
        <v>1E-3</v>
      </c>
      <c r="J356" s="244"/>
      <c r="K356" s="244"/>
      <c r="M356" s="246">
        <f t="shared" si="16"/>
        <v>0</v>
      </c>
      <c r="N356" s="246">
        <f t="shared" si="17"/>
        <v>0</v>
      </c>
      <c r="O356" s="240"/>
      <c r="P356" s="240"/>
      <c r="Y356" s="239"/>
    </row>
    <row r="357" spans="3:25">
      <c r="C357" s="254">
        <v>7</v>
      </c>
      <c r="D357" s="253" t="s">
        <v>140</v>
      </c>
      <c r="E357" s="252"/>
      <c r="F357" s="252"/>
      <c r="G357" s="252"/>
      <c r="H357" s="252"/>
      <c r="I357" s="251">
        <v>1E-3</v>
      </c>
      <c r="J357" s="244"/>
      <c r="K357" s="244"/>
      <c r="M357" s="246">
        <f t="shared" si="16"/>
        <v>0</v>
      </c>
      <c r="N357" s="246">
        <f t="shared" si="17"/>
        <v>0</v>
      </c>
      <c r="O357" s="240"/>
      <c r="P357" s="240"/>
      <c r="Y357" s="239"/>
    </row>
    <row r="358" spans="3:25">
      <c r="C358" s="254">
        <v>7</v>
      </c>
      <c r="D358" s="253" t="s">
        <v>139</v>
      </c>
      <c r="E358" s="252"/>
      <c r="F358" s="252"/>
      <c r="G358" s="252"/>
      <c r="H358" s="252"/>
      <c r="I358" s="251">
        <v>1E-3</v>
      </c>
      <c r="J358" s="244"/>
      <c r="K358" s="244"/>
      <c r="M358" s="246">
        <f t="shared" si="16"/>
        <v>0</v>
      </c>
      <c r="N358" s="246">
        <f t="shared" si="17"/>
        <v>0</v>
      </c>
      <c r="O358" s="240"/>
      <c r="P358" s="240"/>
      <c r="Y358" s="239"/>
    </row>
    <row r="359" spans="3:25">
      <c r="C359" s="254">
        <v>7</v>
      </c>
      <c r="D359" s="253" t="s">
        <v>138</v>
      </c>
      <c r="E359" s="252"/>
      <c r="F359" s="252"/>
      <c r="G359" s="252"/>
      <c r="H359" s="252"/>
      <c r="I359" s="251">
        <v>1E-3</v>
      </c>
      <c r="J359" s="244"/>
      <c r="K359" s="244"/>
      <c r="M359" s="246">
        <f t="shared" si="16"/>
        <v>0</v>
      </c>
      <c r="N359" s="246">
        <f t="shared" si="17"/>
        <v>0</v>
      </c>
      <c r="O359" s="240"/>
      <c r="P359" s="240"/>
      <c r="Y359" s="239"/>
    </row>
    <row r="360" spans="3:25">
      <c r="C360" s="254">
        <v>7</v>
      </c>
      <c r="D360" s="253" t="s">
        <v>137</v>
      </c>
      <c r="E360" s="252"/>
      <c r="F360" s="252"/>
      <c r="G360" s="252"/>
      <c r="H360" s="252"/>
      <c r="I360" s="251">
        <v>1E-3</v>
      </c>
      <c r="J360" s="244"/>
      <c r="K360" s="244"/>
      <c r="M360" s="246">
        <f t="shared" si="16"/>
        <v>0</v>
      </c>
      <c r="N360" s="246">
        <f t="shared" si="17"/>
        <v>0</v>
      </c>
      <c r="O360" s="240"/>
      <c r="P360" s="240"/>
      <c r="Y360" s="239"/>
    </row>
    <row r="361" spans="3:25">
      <c r="C361" s="254">
        <v>7</v>
      </c>
      <c r="D361" s="253" t="s">
        <v>136</v>
      </c>
      <c r="E361" s="252"/>
      <c r="F361" s="252"/>
      <c r="G361" s="252"/>
      <c r="H361" s="252"/>
      <c r="I361" s="251">
        <v>1E-3</v>
      </c>
      <c r="J361" s="244"/>
      <c r="K361" s="244"/>
      <c r="M361" s="246">
        <f t="shared" si="16"/>
        <v>0</v>
      </c>
      <c r="N361" s="246">
        <f t="shared" si="17"/>
        <v>0</v>
      </c>
      <c r="O361" s="240"/>
      <c r="P361" s="240"/>
      <c r="Y361" s="239"/>
    </row>
    <row r="362" spans="3:25">
      <c r="C362" s="254">
        <v>7</v>
      </c>
      <c r="D362" s="253" t="s">
        <v>135</v>
      </c>
      <c r="E362" s="252"/>
      <c r="F362" s="252"/>
      <c r="G362" s="252"/>
      <c r="H362" s="252"/>
      <c r="I362" s="251">
        <v>1E-3</v>
      </c>
      <c r="J362" s="244"/>
      <c r="K362" s="244"/>
      <c r="M362" s="246">
        <f t="shared" si="16"/>
        <v>0</v>
      </c>
      <c r="N362" s="246">
        <f t="shared" si="17"/>
        <v>0</v>
      </c>
      <c r="O362" s="240"/>
      <c r="P362" s="240"/>
      <c r="Y362" s="239"/>
    </row>
    <row r="363" spans="3:25">
      <c r="C363" s="254">
        <v>7</v>
      </c>
      <c r="D363" s="253" t="s">
        <v>134</v>
      </c>
      <c r="E363" s="252"/>
      <c r="F363" s="252"/>
      <c r="G363" s="252"/>
      <c r="H363" s="252"/>
      <c r="I363" s="251">
        <v>1E-3</v>
      </c>
      <c r="J363" s="244"/>
      <c r="K363" s="244"/>
      <c r="M363" s="246">
        <f t="shared" si="16"/>
        <v>0</v>
      </c>
      <c r="N363" s="246">
        <f t="shared" si="17"/>
        <v>0</v>
      </c>
      <c r="O363" s="240"/>
      <c r="P363" s="240"/>
      <c r="Y363" s="239"/>
    </row>
    <row r="364" spans="3:25">
      <c r="C364" s="254">
        <v>7</v>
      </c>
      <c r="D364" s="253" t="s">
        <v>133</v>
      </c>
      <c r="E364" s="252"/>
      <c r="F364" s="252"/>
      <c r="G364" s="252"/>
      <c r="H364" s="252"/>
      <c r="I364" s="251">
        <v>1E-3</v>
      </c>
      <c r="J364" s="244"/>
      <c r="K364" s="244"/>
      <c r="M364" s="246">
        <f t="shared" si="16"/>
        <v>0</v>
      </c>
      <c r="N364" s="246">
        <f t="shared" si="17"/>
        <v>0</v>
      </c>
      <c r="O364" s="240"/>
      <c r="P364" s="240"/>
      <c r="Y364" s="239"/>
    </row>
    <row r="365" spans="3:25">
      <c r="C365" s="254">
        <v>8</v>
      </c>
      <c r="D365" s="253" t="s">
        <v>132</v>
      </c>
      <c r="E365" s="252"/>
      <c r="F365" s="252"/>
      <c r="G365" s="252"/>
      <c r="H365" s="252"/>
      <c r="I365" s="251">
        <v>1E-3</v>
      </c>
      <c r="J365" s="244"/>
      <c r="K365" s="244"/>
      <c r="M365" s="246">
        <f t="shared" si="16"/>
        <v>0</v>
      </c>
      <c r="N365" s="246">
        <f t="shared" si="17"/>
        <v>0</v>
      </c>
      <c r="O365" s="240"/>
      <c r="P365" s="240"/>
      <c r="Y365" s="239"/>
    </row>
    <row r="366" spans="3:25">
      <c r="C366" s="254">
        <v>8</v>
      </c>
      <c r="D366" s="253" t="s">
        <v>131</v>
      </c>
      <c r="E366" s="252"/>
      <c r="F366" s="252"/>
      <c r="G366" s="252"/>
      <c r="H366" s="252"/>
      <c r="I366" s="251">
        <v>1E-3</v>
      </c>
      <c r="J366" s="244"/>
      <c r="K366" s="244"/>
      <c r="M366" s="246">
        <f t="shared" si="16"/>
        <v>0</v>
      </c>
      <c r="N366" s="246">
        <f t="shared" si="17"/>
        <v>0</v>
      </c>
      <c r="O366" s="240"/>
      <c r="P366" s="240"/>
      <c r="Y366" s="239"/>
    </row>
    <row r="367" spans="3:25">
      <c r="C367" s="254">
        <v>8</v>
      </c>
      <c r="D367" s="253" t="s">
        <v>130</v>
      </c>
      <c r="E367" s="252"/>
      <c r="F367" s="252"/>
      <c r="G367" s="252"/>
      <c r="H367" s="252"/>
      <c r="I367" s="251">
        <v>1E-3</v>
      </c>
      <c r="J367" s="244"/>
      <c r="K367" s="244"/>
      <c r="M367" s="246">
        <f t="shared" si="16"/>
        <v>0</v>
      </c>
      <c r="N367" s="246">
        <f t="shared" si="17"/>
        <v>0</v>
      </c>
      <c r="O367" s="240"/>
      <c r="P367" s="240"/>
      <c r="Y367" s="239"/>
    </row>
    <row r="368" spans="3:25">
      <c r="C368" s="254">
        <v>8</v>
      </c>
      <c r="D368" s="253" t="s">
        <v>129</v>
      </c>
      <c r="E368" s="252"/>
      <c r="F368" s="252"/>
      <c r="G368" s="252"/>
      <c r="H368" s="252"/>
      <c r="I368" s="251">
        <v>1E-3</v>
      </c>
      <c r="J368" s="244"/>
      <c r="K368" s="244"/>
      <c r="M368" s="246">
        <f t="shared" si="16"/>
        <v>0</v>
      </c>
      <c r="N368" s="246">
        <f t="shared" si="17"/>
        <v>0</v>
      </c>
      <c r="O368" s="240"/>
      <c r="P368" s="240"/>
      <c r="Y368" s="239"/>
    </row>
    <row r="369" spans="3:25">
      <c r="C369" s="254">
        <v>8</v>
      </c>
      <c r="D369" s="253" t="s">
        <v>128</v>
      </c>
      <c r="E369" s="252"/>
      <c r="F369" s="252"/>
      <c r="G369" s="252"/>
      <c r="H369" s="252"/>
      <c r="I369" s="251">
        <v>1E-3</v>
      </c>
      <c r="J369" s="244"/>
      <c r="K369" s="244"/>
      <c r="M369" s="246">
        <f t="shared" si="16"/>
        <v>0</v>
      </c>
      <c r="N369" s="246">
        <f t="shared" si="17"/>
        <v>0</v>
      </c>
      <c r="O369" s="240"/>
      <c r="P369" s="240"/>
      <c r="Y369" s="239"/>
    </row>
    <row r="370" spans="3:25">
      <c r="C370" s="254">
        <v>8</v>
      </c>
      <c r="D370" s="253" t="s">
        <v>127</v>
      </c>
      <c r="E370" s="252"/>
      <c r="F370" s="252"/>
      <c r="G370" s="252"/>
      <c r="H370" s="252"/>
      <c r="I370" s="251">
        <v>1E-3</v>
      </c>
      <c r="J370" s="244"/>
      <c r="K370" s="244"/>
      <c r="M370" s="246">
        <f t="shared" si="16"/>
        <v>0</v>
      </c>
      <c r="N370" s="246">
        <f t="shared" si="17"/>
        <v>0</v>
      </c>
      <c r="O370" s="240"/>
      <c r="P370" s="240"/>
      <c r="Y370" s="239"/>
    </row>
    <row r="371" spans="3:25">
      <c r="C371" s="254">
        <v>8</v>
      </c>
      <c r="D371" s="253" t="s">
        <v>126</v>
      </c>
      <c r="E371" s="252"/>
      <c r="F371" s="252"/>
      <c r="G371" s="252"/>
      <c r="H371" s="252"/>
      <c r="I371" s="251">
        <v>1E-3</v>
      </c>
      <c r="J371" s="244"/>
      <c r="K371" s="244"/>
      <c r="M371" s="246">
        <f t="shared" si="16"/>
        <v>0</v>
      </c>
      <c r="N371" s="246">
        <f t="shared" si="17"/>
        <v>0</v>
      </c>
      <c r="O371" s="240"/>
      <c r="P371" s="240"/>
      <c r="Y371" s="239"/>
    </row>
    <row r="372" spans="3:25">
      <c r="C372" s="250">
        <v>8</v>
      </c>
      <c r="D372" s="249" t="s">
        <v>125</v>
      </c>
      <c r="E372" s="248"/>
      <c r="F372" s="248"/>
      <c r="G372" s="248"/>
      <c r="H372" s="248"/>
      <c r="I372" s="247">
        <v>1E-3</v>
      </c>
      <c r="J372" s="244"/>
      <c r="K372" s="244"/>
      <c r="M372" s="246">
        <f t="shared" si="16"/>
        <v>0</v>
      </c>
      <c r="N372" s="246">
        <f t="shared" si="17"/>
        <v>0</v>
      </c>
      <c r="O372" s="240"/>
      <c r="P372" s="240"/>
      <c r="Y372" s="239"/>
    </row>
    <row r="373" spans="3:25">
      <c r="C373" s="245"/>
      <c r="G373" s="242"/>
      <c r="H373" s="239"/>
      <c r="J373" s="244"/>
      <c r="K373" s="244"/>
      <c r="N373" s="240"/>
      <c r="O373" s="240"/>
      <c r="P373" s="240"/>
      <c r="Y373" s="239"/>
    </row>
    <row r="374" spans="3:25">
      <c r="G374" s="242"/>
      <c r="H374" s="239"/>
      <c r="J374" s="244"/>
      <c r="K374" s="244"/>
      <c r="N374" s="240"/>
      <c r="O374" s="240"/>
      <c r="P374" s="240"/>
      <c r="Y374" s="239"/>
    </row>
    <row r="375" spans="3:25">
      <c r="G375" s="242"/>
      <c r="H375" s="239"/>
      <c r="J375" s="244"/>
      <c r="K375" s="244"/>
      <c r="N375" s="240"/>
      <c r="O375" s="240"/>
      <c r="P375" s="240"/>
      <c r="Y375" s="239"/>
    </row>
    <row r="376" spans="3:25">
      <c r="G376" s="242"/>
      <c r="H376" s="239"/>
      <c r="J376" s="244"/>
      <c r="K376" s="244"/>
      <c r="N376" s="240"/>
      <c r="O376" s="240"/>
      <c r="P376" s="240"/>
      <c r="Y376" s="239"/>
    </row>
    <row r="377" spans="3:25">
      <c r="G377" s="242"/>
      <c r="H377" s="239"/>
      <c r="J377" s="240"/>
      <c r="M377" s="241"/>
      <c r="P377" s="240"/>
      <c r="Y377" s="239"/>
    </row>
    <row r="378" spans="3:25">
      <c r="G378" s="242"/>
      <c r="H378" s="239"/>
      <c r="J378" s="240"/>
      <c r="M378" s="241"/>
      <c r="P378" s="240"/>
      <c r="Y378" s="239"/>
    </row>
    <row r="379" spans="3:25">
      <c r="G379" s="242"/>
      <c r="H379" s="239"/>
      <c r="J379" s="240"/>
      <c r="M379" s="241"/>
      <c r="P379" s="240"/>
      <c r="Y379" s="239"/>
    </row>
    <row r="380" spans="3:25">
      <c r="G380" s="242"/>
      <c r="H380" s="239"/>
      <c r="J380" s="240"/>
      <c r="M380" s="241"/>
      <c r="P380" s="240"/>
      <c r="Y380" s="239"/>
    </row>
    <row r="381" spans="3:25">
      <c r="G381" s="242"/>
      <c r="H381" s="239"/>
      <c r="J381" s="240"/>
      <c r="M381" s="241"/>
      <c r="P381" s="240"/>
      <c r="Y381" s="239"/>
    </row>
    <row r="382" spans="3:25">
      <c r="G382" s="242"/>
      <c r="H382" s="239"/>
      <c r="J382" s="240"/>
      <c r="M382" s="241"/>
      <c r="P382" s="240"/>
      <c r="Y382" s="239"/>
    </row>
    <row r="383" spans="3:25">
      <c r="G383" s="242"/>
      <c r="H383" s="239"/>
      <c r="J383" s="240"/>
      <c r="M383" s="241"/>
      <c r="P383" s="240"/>
      <c r="Y383" s="239"/>
    </row>
    <row r="384" spans="3:25">
      <c r="G384" s="242"/>
      <c r="H384" s="239"/>
      <c r="J384" s="240"/>
      <c r="M384" s="241"/>
      <c r="P384" s="240"/>
      <c r="Y384" s="239"/>
    </row>
    <row r="385" spans="7:25">
      <c r="G385" s="242"/>
      <c r="H385" s="239"/>
      <c r="J385" s="240"/>
      <c r="M385" s="241"/>
      <c r="P385" s="240"/>
      <c r="Y385" s="239"/>
    </row>
    <row r="386" spans="7:25">
      <c r="G386" s="242"/>
      <c r="H386" s="239"/>
      <c r="J386" s="240"/>
      <c r="M386" s="241"/>
      <c r="P386" s="240"/>
      <c r="Y386" s="239"/>
    </row>
    <row r="387" spans="7:25">
      <c r="G387" s="242"/>
      <c r="H387" s="239"/>
      <c r="J387" s="240"/>
      <c r="M387" s="241"/>
      <c r="P387" s="240"/>
      <c r="Y387" s="239"/>
    </row>
    <row r="388" spans="7:25">
      <c r="G388" s="242"/>
      <c r="H388" s="239"/>
      <c r="J388" s="240"/>
      <c r="M388" s="241"/>
      <c r="P388" s="240"/>
      <c r="Y388" s="239"/>
    </row>
    <row r="389" spans="7:25">
      <c r="G389" s="242"/>
      <c r="H389" s="239"/>
      <c r="J389" s="240"/>
      <c r="M389" s="241"/>
      <c r="P389" s="240"/>
      <c r="Y389" s="239"/>
    </row>
    <row r="390" spans="7:25">
      <c r="G390" s="242"/>
      <c r="H390" s="239"/>
      <c r="J390" s="240"/>
      <c r="M390" s="241"/>
      <c r="P390" s="240"/>
      <c r="Y390" s="239"/>
    </row>
    <row r="391" spans="7:25">
      <c r="G391" s="242"/>
      <c r="H391" s="239"/>
      <c r="J391" s="240"/>
      <c r="M391" s="241"/>
      <c r="P391" s="240"/>
      <c r="Y391" s="239"/>
    </row>
    <row r="392" spans="7:25">
      <c r="G392" s="242"/>
      <c r="H392" s="239"/>
      <c r="J392" s="240"/>
      <c r="M392" s="241"/>
      <c r="P392" s="240"/>
      <c r="Y392" s="239"/>
    </row>
    <row r="393" spans="7:25">
      <c r="G393" s="242"/>
      <c r="H393" s="239"/>
      <c r="J393" s="240"/>
      <c r="M393" s="241"/>
      <c r="P393" s="240"/>
      <c r="Y393" s="239"/>
    </row>
    <row r="394" spans="7:25">
      <c r="G394" s="242"/>
      <c r="H394" s="239"/>
      <c r="J394" s="240"/>
      <c r="M394" s="241"/>
      <c r="P394" s="240"/>
      <c r="Y394" s="239"/>
    </row>
    <row r="395" spans="7:25">
      <c r="G395" s="242"/>
      <c r="H395" s="239"/>
      <c r="J395" s="240"/>
      <c r="M395" s="241"/>
      <c r="P395" s="240"/>
      <c r="Y395" s="239"/>
    </row>
  </sheetData>
  <sheetProtection selectLockedCells="1"/>
  <mergeCells count="36">
    <mergeCell ref="A96:A97"/>
    <mergeCell ref="A22:A85"/>
    <mergeCell ref="M136:N136"/>
    <mergeCell ref="E106:F106"/>
    <mergeCell ref="E113:F113"/>
    <mergeCell ref="M118:N118"/>
    <mergeCell ref="M127:N127"/>
    <mergeCell ref="E133:F133"/>
    <mergeCell ref="A92:A93"/>
    <mergeCell ref="A94:A95"/>
    <mergeCell ref="E135:F135"/>
    <mergeCell ref="G135:H135"/>
    <mergeCell ref="A98:A99"/>
    <mergeCell ref="A100:A101"/>
    <mergeCell ref="A102:A103"/>
    <mergeCell ref="A90:A91"/>
    <mergeCell ref="M88:N88"/>
    <mergeCell ref="A20:A21"/>
    <mergeCell ref="O11:P11"/>
    <mergeCell ref="A13:A19"/>
    <mergeCell ref="E88:F88"/>
    <mergeCell ref="G88:G89"/>
    <mergeCell ref="E11:F11"/>
    <mergeCell ref="A1:G1"/>
    <mergeCell ref="C2:G2"/>
    <mergeCell ref="C3:G3"/>
    <mergeCell ref="C9:G9"/>
    <mergeCell ref="O88:P88"/>
    <mergeCell ref="M11:N11"/>
    <mergeCell ref="C4:G4"/>
    <mergeCell ref="C5:G5"/>
    <mergeCell ref="C6:G6"/>
    <mergeCell ref="G11:G12"/>
    <mergeCell ref="C10:G10"/>
    <mergeCell ref="C7:G7"/>
    <mergeCell ref="C8:G8"/>
  </mergeCells>
  <dataValidations count="3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21:F125 G120:G122 G124:G125 E22:F22 E17:F20 E13:F15 E24:F85">
      <formula1>IF(ISNUMBER(E13),AND(E13=ROUND(E13,3),E13&gt;0),FALSE)</formula1>
    </dataValidation>
    <dataValidation type="decimal" allowBlank="1" showInputMessage="1" showErrorMessage="1" errorTitle="Chybně zadaná procenta" error="Procenta jsou:_x000a_-  desetinné číslo mezi od 0 do 100 při zadání znaku %_x000a_- desetinné číslo od 0 do 1 bez zadání znaku %" sqref="G129:G133">
      <formula1>0</formula1>
      <formula2>1</formula2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90:F103 E86:F87 E129:F132 E138:H372">
      <formula1>IF(ISNUMBER(E86),AND(E86=ROUND(E86,3),E86&gt;=0),FALSE)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Hlasové služby</vt:lpstr>
      <vt:lpstr>PXS</vt:lpstr>
      <vt:lpstr>ISDN2</vt:lpstr>
      <vt:lpstr>ISDN30</vt:lpstr>
      <vt:lpstr>VPN</vt:lpstr>
      <vt:lpstr>GL</vt:lpstr>
      <vt:lpstr>BL</vt:lpstr>
      <vt:lpstr>WL</vt:lpstr>
      <vt:lpstr>YL</vt:lpstr>
      <vt:lpstr>PCM2MB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Petr S.</cp:lastModifiedBy>
  <dcterms:created xsi:type="dcterms:W3CDTF">2010-12-19T13:54:53Z</dcterms:created>
  <dcterms:modified xsi:type="dcterms:W3CDTF">2010-12-21T08:58:47Z</dcterms:modified>
</cp:coreProperties>
</file>